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 firstSheet="7" activeTab="13"/>
  </bookViews>
  <sheets>
    <sheet name="Sheet1" sheetId="18" r:id="rId1"/>
    <sheet name="2017CĐ" sheetId="3" r:id="rId2"/>
    <sheet name="Mẩu" sheetId="6" r:id="rId3"/>
    <sheet name="17C1-ĐCN1" sheetId="7" r:id="rId4"/>
    <sheet name="17C1-ĐCN2" sheetId="15" r:id="rId5"/>
    <sheet name="17C1-ĐCN3" sheetId="8" r:id="rId6"/>
    <sheet name="17C1-ĐCN4" sheetId="16" r:id="rId7"/>
    <sheet name="17C1-ĐĐT1" sheetId="9" r:id="rId8"/>
    <sheet name="17C1-ĐĐT2" sheetId="10" r:id="rId9"/>
    <sheet name="17C1-ĐĐT3" sheetId="14" r:id="rId10"/>
    <sheet name="17C1-ĐĐT4" sheetId="11" r:id="rId11"/>
    <sheet name="17C1-CĐT1" sheetId="12" r:id="rId12"/>
    <sheet name="17C1-ĐTC1" sheetId="13" r:id="rId13"/>
    <sheet name="17C1-TĐH1" sheetId="17" r:id="rId14"/>
  </sheets>
  <definedNames>
    <definedName name="_xlnm.Print_Titles" localSheetId="11">'17C1-CĐT1'!$10:$11</definedName>
    <definedName name="_xlnm.Print_Titles" localSheetId="3">'17C1-ĐCN1'!$10:$11</definedName>
    <definedName name="_xlnm.Print_Titles" localSheetId="4">'17C1-ĐCN2'!$10:$11</definedName>
    <definedName name="_xlnm.Print_Titles" localSheetId="6">'17C1-ĐCN4'!$10:$11</definedName>
    <definedName name="_xlnm.Print_Titles" localSheetId="7">'17C1-ĐĐT1'!$10:$11</definedName>
    <definedName name="_xlnm.Print_Titles" localSheetId="8">'17C1-ĐĐT2'!$10:$11</definedName>
    <definedName name="_xlnm.Print_Titles" localSheetId="13">'17C1-TĐH1'!$10:$11</definedName>
  </definedNames>
  <calcPr calcId="144525"/>
</workbook>
</file>

<file path=xl/calcChain.xml><?xml version="1.0" encoding="utf-8"?>
<calcChain xmlns="http://schemas.openxmlformats.org/spreadsheetml/2006/main">
  <c r="F13" i="17" l="1"/>
  <c r="G13" i="17"/>
  <c r="H13" i="17"/>
  <c r="F14" i="17"/>
  <c r="G14" i="17"/>
  <c r="H14" i="17" s="1"/>
  <c r="F15" i="17"/>
  <c r="G15" i="17"/>
  <c r="H15" i="17" s="1"/>
  <c r="F16" i="17"/>
  <c r="G16" i="17"/>
  <c r="H16" i="17" s="1"/>
  <c r="F17" i="17"/>
  <c r="G17" i="17"/>
  <c r="H17" i="17"/>
  <c r="F18" i="17"/>
  <c r="G18" i="17"/>
  <c r="H18" i="17" s="1"/>
  <c r="F19" i="17"/>
  <c r="G19" i="17"/>
  <c r="H19" i="17" s="1"/>
  <c r="F20" i="17"/>
  <c r="G20" i="17"/>
  <c r="H20" i="17" s="1"/>
  <c r="F21" i="17"/>
  <c r="G21" i="17"/>
  <c r="H21" i="17"/>
  <c r="F22" i="17"/>
  <c r="G22" i="17"/>
  <c r="H22" i="17" s="1"/>
  <c r="F23" i="17"/>
  <c r="G23" i="17"/>
  <c r="H23" i="17" s="1"/>
  <c r="F24" i="17"/>
  <c r="G24" i="17"/>
  <c r="H24" i="17"/>
  <c r="F25" i="17"/>
  <c r="G25" i="17"/>
  <c r="H25" i="17"/>
  <c r="F26" i="17"/>
  <c r="G26" i="17"/>
  <c r="H26" i="17" s="1"/>
  <c r="F27" i="17"/>
  <c r="G27" i="17"/>
  <c r="H27" i="17"/>
  <c r="F28" i="17"/>
  <c r="G28" i="17"/>
  <c r="H28" i="17" s="1"/>
  <c r="F29" i="17"/>
  <c r="G29" i="17"/>
  <c r="H29" i="17"/>
  <c r="F30" i="17"/>
  <c r="G30" i="17"/>
  <c r="H30" i="17" s="1"/>
  <c r="F31" i="17"/>
  <c r="G31" i="17"/>
  <c r="H31" i="17" s="1"/>
  <c r="F32" i="17"/>
  <c r="G32" i="17"/>
  <c r="H32" i="17"/>
  <c r="F33" i="17"/>
  <c r="G33" i="17"/>
  <c r="H33" i="17"/>
  <c r="F34" i="17"/>
  <c r="G34" i="17"/>
  <c r="H34" i="17" s="1"/>
  <c r="F35" i="17"/>
  <c r="G35" i="17"/>
  <c r="H35" i="17"/>
  <c r="F36" i="17"/>
  <c r="G36" i="17"/>
  <c r="H36" i="17" s="1"/>
  <c r="F37" i="17"/>
  <c r="G37" i="17"/>
  <c r="H37" i="17"/>
  <c r="F38" i="17"/>
  <c r="G38" i="17"/>
  <c r="H38" i="17" s="1"/>
  <c r="F39" i="17"/>
  <c r="G39" i="17"/>
  <c r="H39" i="17" s="1"/>
  <c r="F40" i="17"/>
  <c r="G40" i="17"/>
  <c r="H40" i="17"/>
  <c r="F41" i="17"/>
  <c r="G41" i="17"/>
  <c r="H41" i="17" s="1"/>
  <c r="F42" i="17"/>
  <c r="G42" i="17"/>
  <c r="H42" i="17" s="1"/>
  <c r="F43" i="17"/>
  <c r="G43" i="17"/>
  <c r="H43" i="17"/>
  <c r="F44" i="17"/>
  <c r="G44" i="17"/>
  <c r="H44" i="17" s="1"/>
  <c r="F45" i="17"/>
  <c r="G45" i="17"/>
  <c r="H45" i="17"/>
  <c r="F46" i="17"/>
  <c r="G46" i="17"/>
  <c r="H46" i="17" s="1"/>
  <c r="F47" i="17"/>
  <c r="G47" i="17"/>
  <c r="H47" i="17"/>
  <c r="F48" i="17"/>
  <c r="G48" i="17"/>
  <c r="H48" i="17"/>
  <c r="F49" i="17"/>
  <c r="G49" i="17"/>
  <c r="H49" i="17" s="1"/>
  <c r="F50" i="17"/>
  <c r="G50" i="17"/>
  <c r="H50" i="17" s="1"/>
  <c r="H12" i="17"/>
  <c r="G12" i="17"/>
  <c r="F12" i="17"/>
  <c r="F13" i="13"/>
  <c r="G13" i="13"/>
  <c r="H13" i="13"/>
  <c r="F14" i="13"/>
  <c r="G14" i="13"/>
  <c r="H14" i="13" s="1"/>
  <c r="F15" i="13"/>
  <c r="G15" i="13"/>
  <c r="H15" i="13"/>
  <c r="F16" i="13"/>
  <c r="G16" i="13"/>
  <c r="H16" i="13"/>
  <c r="F17" i="13"/>
  <c r="G17" i="13"/>
  <c r="H17" i="13" s="1"/>
  <c r="F18" i="13"/>
  <c r="G18" i="13"/>
  <c r="H18" i="13" s="1"/>
  <c r="F19" i="13"/>
  <c r="G19" i="13"/>
  <c r="H19" i="13" s="1"/>
  <c r="F20" i="13"/>
  <c r="G20" i="13"/>
  <c r="H20" i="13"/>
  <c r="F21" i="13"/>
  <c r="G21" i="13"/>
  <c r="H21" i="13"/>
  <c r="F22" i="13"/>
  <c r="G22" i="13"/>
  <c r="H22" i="13" s="1"/>
  <c r="F23" i="13"/>
  <c r="G23" i="13"/>
  <c r="H23" i="13"/>
  <c r="F24" i="13"/>
  <c r="G24" i="13"/>
  <c r="H24" i="13"/>
  <c r="F25" i="13"/>
  <c r="G25" i="13"/>
  <c r="H25" i="13" s="1"/>
  <c r="F26" i="13"/>
  <c r="G26" i="13"/>
  <c r="H26" i="13" s="1"/>
  <c r="F27" i="13"/>
  <c r="G27" i="13"/>
  <c r="H27" i="13" s="1"/>
  <c r="F28" i="13"/>
  <c r="G28" i="13"/>
  <c r="H28" i="13"/>
  <c r="F29" i="13"/>
  <c r="G29" i="13"/>
  <c r="H29" i="13" s="1"/>
  <c r="F30" i="13"/>
  <c r="G30" i="13"/>
  <c r="H30" i="13" s="1"/>
  <c r="F31" i="13"/>
  <c r="G31" i="13"/>
  <c r="H31" i="13" s="1"/>
  <c r="G12" i="13"/>
  <c r="H12" i="13" s="1"/>
  <c r="F12" i="13"/>
  <c r="H61" i="12"/>
  <c r="H62" i="12"/>
  <c r="H63" i="12"/>
  <c r="H64" i="12"/>
  <c r="H65" i="12"/>
  <c r="H60" i="12"/>
  <c r="G65" i="12"/>
  <c r="G64" i="12"/>
  <c r="G63" i="12"/>
  <c r="G62" i="12"/>
  <c r="G61" i="12"/>
  <c r="G60" i="12"/>
  <c r="F61" i="12"/>
  <c r="F62" i="12"/>
  <c r="F63" i="12"/>
  <c r="F64" i="12"/>
  <c r="F65" i="12"/>
  <c r="F60" i="12"/>
  <c r="E65" i="12"/>
  <c r="E64" i="12"/>
  <c r="E63" i="12"/>
  <c r="E62" i="12"/>
  <c r="E61" i="12"/>
  <c r="E60" i="12"/>
  <c r="H55" i="12"/>
  <c r="G13" i="12"/>
  <c r="H13" i="12" s="1"/>
  <c r="G14" i="12"/>
  <c r="H14" i="12" s="1"/>
  <c r="G15" i="12"/>
  <c r="H15" i="12" s="1"/>
  <c r="G16" i="12"/>
  <c r="H16" i="12" s="1"/>
  <c r="G17" i="12"/>
  <c r="H17" i="12" s="1"/>
  <c r="G18" i="12"/>
  <c r="H18" i="12" s="1"/>
  <c r="G19" i="12"/>
  <c r="H19" i="12" s="1"/>
  <c r="G20" i="12"/>
  <c r="H20" i="12" s="1"/>
  <c r="G21" i="12"/>
  <c r="H21" i="12" s="1"/>
  <c r="G22" i="12"/>
  <c r="H22" i="12" s="1"/>
  <c r="G23" i="12"/>
  <c r="H23" i="12" s="1"/>
  <c r="G24" i="12"/>
  <c r="H24" i="12" s="1"/>
  <c r="G25" i="12"/>
  <c r="H25" i="12" s="1"/>
  <c r="G26" i="12"/>
  <c r="H26" i="12" s="1"/>
  <c r="G27" i="12"/>
  <c r="H27" i="12" s="1"/>
  <c r="G28" i="12"/>
  <c r="H28" i="12" s="1"/>
  <c r="G29" i="12"/>
  <c r="H29" i="12" s="1"/>
  <c r="G30" i="12"/>
  <c r="H30" i="12" s="1"/>
  <c r="G31" i="12"/>
  <c r="H31" i="12" s="1"/>
  <c r="G32" i="12"/>
  <c r="H32" i="12" s="1"/>
  <c r="G33" i="12"/>
  <c r="H33" i="12" s="1"/>
  <c r="G34" i="12"/>
  <c r="H34" i="12" s="1"/>
  <c r="G35" i="12"/>
  <c r="H35" i="12" s="1"/>
  <c r="G36" i="12"/>
  <c r="H36" i="12" s="1"/>
  <c r="G37" i="12"/>
  <c r="H37" i="12" s="1"/>
  <c r="G38" i="12"/>
  <c r="H38" i="12" s="1"/>
  <c r="G39" i="12"/>
  <c r="H39" i="12" s="1"/>
  <c r="G40" i="12"/>
  <c r="H40" i="12" s="1"/>
  <c r="G41" i="12"/>
  <c r="H41" i="12" s="1"/>
  <c r="G42" i="12"/>
  <c r="H42" i="12" s="1"/>
  <c r="G43" i="12"/>
  <c r="H43" i="12" s="1"/>
  <c r="G44" i="12"/>
  <c r="H44" i="12" s="1"/>
  <c r="G45" i="12"/>
  <c r="H45" i="12" s="1"/>
  <c r="G46" i="12"/>
  <c r="H46" i="12" s="1"/>
  <c r="G47" i="12"/>
  <c r="H47" i="12" s="1"/>
  <c r="G48" i="12"/>
  <c r="H48" i="12" s="1"/>
  <c r="G49" i="12"/>
  <c r="H49" i="12" s="1"/>
  <c r="G50" i="12"/>
  <c r="H50" i="12" s="1"/>
  <c r="G51" i="12"/>
  <c r="H51" i="12" s="1"/>
  <c r="G52" i="12"/>
  <c r="H52" i="12" s="1"/>
  <c r="G53" i="12"/>
  <c r="H53" i="12" s="1"/>
  <c r="G54" i="12"/>
  <c r="H54" i="12" s="1"/>
  <c r="G55" i="12"/>
  <c r="G56" i="12"/>
  <c r="H56" i="12" s="1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1" i="12"/>
  <c r="F52" i="12"/>
  <c r="F53" i="12"/>
  <c r="F54" i="12"/>
  <c r="F55" i="12"/>
  <c r="F56" i="12"/>
  <c r="H12" i="12"/>
  <c r="G12" i="12"/>
  <c r="F12" i="12"/>
  <c r="E51" i="11"/>
  <c r="F51" i="11" s="1"/>
  <c r="H13" i="11"/>
  <c r="H14" i="11"/>
  <c r="H15" i="11"/>
  <c r="H16" i="11"/>
  <c r="G13" i="11"/>
  <c r="G14" i="11"/>
  <c r="G15" i="11"/>
  <c r="G16" i="11"/>
  <c r="G17" i="11"/>
  <c r="H17" i="11" s="1"/>
  <c r="G18" i="11"/>
  <c r="H18" i="11" s="1"/>
  <c r="G19" i="11"/>
  <c r="H19" i="11" s="1"/>
  <c r="G20" i="11"/>
  <c r="H20" i="11" s="1"/>
  <c r="G21" i="11"/>
  <c r="H21" i="11" s="1"/>
  <c r="G22" i="11"/>
  <c r="H22" i="11" s="1"/>
  <c r="G23" i="11"/>
  <c r="H23" i="11" s="1"/>
  <c r="G24" i="11"/>
  <c r="H24" i="11" s="1"/>
  <c r="G25" i="11"/>
  <c r="H25" i="11" s="1"/>
  <c r="G26" i="11"/>
  <c r="H26" i="11" s="1"/>
  <c r="G27" i="11"/>
  <c r="H27" i="11" s="1"/>
  <c r="G28" i="11"/>
  <c r="H28" i="11" s="1"/>
  <c r="G29" i="11"/>
  <c r="H29" i="11" s="1"/>
  <c r="G30" i="11"/>
  <c r="H30" i="11" s="1"/>
  <c r="G31" i="11"/>
  <c r="H31" i="11" s="1"/>
  <c r="G32" i="11"/>
  <c r="H32" i="11" s="1"/>
  <c r="G33" i="11"/>
  <c r="H33" i="11" s="1"/>
  <c r="G34" i="11"/>
  <c r="H34" i="11" s="1"/>
  <c r="G35" i="11"/>
  <c r="G36" i="11"/>
  <c r="H36" i="11" s="1"/>
  <c r="G37" i="11"/>
  <c r="H37" i="11" s="1"/>
  <c r="G38" i="11"/>
  <c r="H38" i="11" s="1"/>
  <c r="G39" i="11"/>
  <c r="H39" i="11" s="1"/>
  <c r="G40" i="11"/>
  <c r="H40" i="11" s="1"/>
  <c r="G41" i="11"/>
  <c r="H41" i="11" s="1"/>
  <c r="G42" i="11"/>
  <c r="H42" i="11" s="1"/>
  <c r="G43" i="11"/>
  <c r="H43" i="11" s="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6" i="11"/>
  <c r="F37" i="11"/>
  <c r="F38" i="11"/>
  <c r="F39" i="11"/>
  <c r="F40" i="11"/>
  <c r="F41" i="11"/>
  <c r="F42" i="11"/>
  <c r="F43" i="11"/>
  <c r="G12" i="11"/>
  <c r="H12" i="11" s="1"/>
  <c r="F12" i="11"/>
  <c r="H14" i="14"/>
  <c r="H15" i="14"/>
  <c r="H16" i="14"/>
  <c r="H17" i="14"/>
  <c r="H31" i="14"/>
  <c r="H33" i="14"/>
  <c r="H36" i="14"/>
  <c r="H37" i="14"/>
  <c r="H38" i="14"/>
  <c r="G13" i="14"/>
  <c r="H13" i="14" s="1"/>
  <c r="G14" i="14"/>
  <c r="G15" i="14"/>
  <c r="G16" i="14"/>
  <c r="G17" i="14"/>
  <c r="G18" i="14"/>
  <c r="H18" i="14" s="1"/>
  <c r="G19" i="14"/>
  <c r="H19" i="14" s="1"/>
  <c r="G20" i="14"/>
  <c r="H20" i="14" s="1"/>
  <c r="G21" i="14"/>
  <c r="H21" i="14" s="1"/>
  <c r="G22" i="14"/>
  <c r="H22" i="14" s="1"/>
  <c r="G23" i="14"/>
  <c r="H23" i="14" s="1"/>
  <c r="G24" i="14"/>
  <c r="H24" i="14" s="1"/>
  <c r="G25" i="14"/>
  <c r="H25" i="14" s="1"/>
  <c r="G26" i="14"/>
  <c r="H26" i="14" s="1"/>
  <c r="G27" i="14"/>
  <c r="H27" i="14" s="1"/>
  <c r="G28" i="14"/>
  <c r="H28" i="14" s="1"/>
  <c r="G29" i="14"/>
  <c r="H29" i="14" s="1"/>
  <c r="G30" i="14"/>
  <c r="H30" i="14" s="1"/>
  <c r="G31" i="14"/>
  <c r="G32" i="14"/>
  <c r="H32" i="14" s="1"/>
  <c r="G33" i="14"/>
  <c r="G34" i="14"/>
  <c r="H34" i="14" s="1"/>
  <c r="G35" i="14"/>
  <c r="H35" i="14" s="1"/>
  <c r="G36" i="14"/>
  <c r="G37" i="14"/>
  <c r="G38" i="14"/>
  <c r="G39" i="14"/>
  <c r="H39" i="14" s="1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H12" i="14"/>
  <c r="G12" i="14"/>
  <c r="F12" i="14"/>
  <c r="H30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G13" i="10"/>
  <c r="H13" i="10" s="1"/>
  <c r="G14" i="10"/>
  <c r="H14" i="10" s="1"/>
  <c r="G15" i="10"/>
  <c r="H15" i="10" s="1"/>
  <c r="G16" i="10"/>
  <c r="H16" i="10" s="1"/>
  <c r="G17" i="10"/>
  <c r="H17" i="10" s="1"/>
  <c r="G18" i="10"/>
  <c r="H18" i="10" s="1"/>
  <c r="G19" i="10"/>
  <c r="H19" i="10" s="1"/>
  <c r="G20" i="10"/>
  <c r="H20" i="10" s="1"/>
  <c r="G21" i="10"/>
  <c r="H21" i="10" s="1"/>
  <c r="G22" i="10"/>
  <c r="H22" i="10" s="1"/>
  <c r="G23" i="10"/>
  <c r="H23" i="10" s="1"/>
  <c r="G24" i="10"/>
  <c r="H24" i="10" s="1"/>
  <c r="G25" i="10"/>
  <c r="H25" i="10" s="1"/>
  <c r="G26" i="10"/>
  <c r="H26" i="10" s="1"/>
  <c r="G27" i="10"/>
  <c r="H27" i="10" s="1"/>
  <c r="G28" i="10"/>
  <c r="H28" i="10" s="1"/>
  <c r="G29" i="10"/>
  <c r="H29" i="10" s="1"/>
  <c r="G30" i="10"/>
  <c r="G31" i="10"/>
  <c r="H31" i="10" s="1"/>
  <c r="G32" i="10"/>
  <c r="H32" i="10" s="1"/>
  <c r="G33" i="10"/>
  <c r="H33" i="10" s="1"/>
  <c r="G34" i="10"/>
  <c r="H34" i="10" s="1"/>
  <c r="G35" i="10"/>
  <c r="H35" i="10" s="1"/>
  <c r="G36" i="10"/>
  <c r="H36" i="10" s="1"/>
  <c r="G37" i="10"/>
  <c r="H37" i="10" s="1"/>
  <c r="G38" i="10"/>
  <c r="H38" i="10" s="1"/>
  <c r="G39" i="10"/>
  <c r="H39" i="10" s="1"/>
  <c r="G40" i="10"/>
  <c r="H40" i="10" s="1"/>
  <c r="G41" i="10"/>
  <c r="H41" i="10" s="1"/>
  <c r="G42" i="10"/>
  <c r="H42" i="10" s="1"/>
  <c r="G43" i="10"/>
  <c r="H43" i="10" s="1"/>
  <c r="G44" i="10"/>
  <c r="H44" i="10" s="1"/>
  <c r="G45" i="10"/>
  <c r="H45" i="10" s="1"/>
  <c r="G46" i="10"/>
  <c r="H46" i="10" s="1"/>
  <c r="G47" i="10"/>
  <c r="H47" i="10" s="1"/>
  <c r="G48" i="10"/>
  <c r="H48" i="10" s="1"/>
  <c r="G49" i="10"/>
  <c r="H49" i="10" s="1"/>
  <c r="G50" i="10"/>
  <c r="H50" i="10" s="1"/>
  <c r="G12" i="10"/>
  <c r="H12" i="10" s="1"/>
  <c r="F12" i="10"/>
  <c r="G58" i="16"/>
  <c r="G57" i="16"/>
  <c r="G58" i="17" l="1"/>
  <c r="H58" i="17" s="1"/>
  <c r="G57" i="17"/>
  <c r="H57" i="17" s="1"/>
  <c r="E56" i="17"/>
  <c r="F56" i="17" s="1"/>
  <c r="G54" i="17"/>
  <c r="H54" i="17" s="1"/>
  <c r="G56" i="17"/>
  <c r="H56" i="17" s="1"/>
  <c r="E57" i="17"/>
  <c r="F57" i="17" s="1"/>
  <c r="E55" i="17"/>
  <c r="F55" i="17" s="1"/>
  <c r="E59" i="17"/>
  <c r="F59" i="17" s="1"/>
  <c r="G55" i="17"/>
  <c r="H55" i="17" s="1"/>
  <c r="G59" i="17"/>
  <c r="H59" i="17" s="1"/>
  <c r="E54" i="17"/>
  <c r="F54" i="17" s="1"/>
  <c r="E58" i="17"/>
  <c r="F58" i="17" s="1"/>
  <c r="E40" i="13"/>
  <c r="F40" i="13" s="1"/>
  <c r="G36" i="13"/>
  <c r="H36" i="13" s="1"/>
  <c r="E36" i="13"/>
  <c r="F36" i="13" s="1"/>
  <c r="G41" i="13"/>
  <c r="H41" i="13" s="1"/>
  <c r="E37" i="13"/>
  <c r="F37" i="13" s="1"/>
  <c r="E39" i="13"/>
  <c r="F39" i="13" s="1"/>
  <c r="E41" i="13"/>
  <c r="F41" i="13" s="1"/>
  <c r="G40" i="13"/>
  <c r="H40" i="13" s="1"/>
  <c r="G37" i="13"/>
  <c r="H37" i="13" s="1"/>
  <c r="G39" i="13"/>
  <c r="H39" i="13" s="1"/>
  <c r="E38" i="13"/>
  <c r="F38" i="13" s="1"/>
  <c r="G38" i="13"/>
  <c r="H38" i="13" s="1"/>
  <c r="E50" i="11"/>
  <c r="F50" i="11" s="1"/>
  <c r="E49" i="11"/>
  <c r="F49" i="11" s="1"/>
  <c r="G49" i="11"/>
  <c r="H49" i="11" s="1"/>
  <c r="E47" i="11"/>
  <c r="F47" i="11" s="1"/>
  <c r="G51" i="11"/>
  <c r="H51" i="11" s="1"/>
  <c r="E48" i="11"/>
  <c r="F48" i="11" s="1"/>
  <c r="E52" i="11"/>
  <c r="F52" i="11" s="1"/>
  <c r="G48" i="11"/>
  <c r="H48" i="11" s="1"/>
  <c r="G52" i="11"/>
  <c r="H52" i="11" s="1"/>
  <c r="G50" i="11"/>
  <c r="H50" i="11" s="1"/>
  <c r="G47" i="11"/>
  <c r="H47" i="11" s="1"/>
  <c r="E47" i="14"/>
  <c r="F47" i="14" s="1"/>
  <c r="E46" i="14"/>
  <c r="F46" i="14" s="1"/>
  <c r="E43" i="14"/>
  <c r="F43" i="14" s="1"/>
  <c r="G46" i="14"/>
  <c r="H46" i="14" s="1"/>
  <c r="G44" i="14"/>
  <c r="H44" i="14" s="1"/>
  <c r="G47" i="14"/>
  <c r="H47" i="14" s="1"/>
  <c r="G43" i="14"/>
  <c r="H43" i="14" s="1"/>
  <c r="G45" i="14"/>
  <c r="H45" i="14" s="1"/>
  <c r="G48" i="14"/>
  <c r="H48" i="14" s="1"/>
  <c r="E44" i="14"/>
  <c r="F44" i="14" s="1"/>
  <c r="E45" i="14"/>
  <c r="F45" i="14" s="1"/>
  <c r="E48" i="14"/>
  <c r="F48" i="14" s="1"/>
  <c r="E54" i="10"/>
  <c r="F54" i="10" s="1"/>
  <c r="E58" i="10"/>
  <c r="F58" i="10" s="1"/>
  <c r="E57" i="10"/>
  <c r="F57" i="10" s="1"/>
  <c r="E56" i="10"/>
  <c r="F56" i="10" s="1"/>
  <c r="G55" i="10"/>
  <c r="H55" i="10" s="1"/>
  <c r="G57" i="10"/>
  <c r="H57" i="10" s="1"/>
  <c r="G59" i="10"/>
  <c r="H59" i="10" s="1"/>
  <c r="G58" i="10"/>
  <c r="H58" i="10" s="1"/>
  <c r="G56" i="10"/>
  <c r="H56" i="10" s="1"/>
  <c r="G54" i="10"/>
  <c r="H54" i="10" s="1"/>
  <c r="E55" i="10"/>
  <c r="F55" i="10" s="1"/>
  <c r="E59" i="10"/>
  <c r="F59" i="10" s="1"/>
  <c r="H53" i="9"/>
  <c r="H54" i="9"/>
  <c r="H55" i="9"/>
  <c r="H56" i="9"/>
  <c r="H57" i="9"/>
  <c r="H52" i="9"/>
  <c r="F53" i="9"/>
  <c r="F54" i="9"/>
  <c r="F55" i="9"/>
  <c r="F56" i="9"/>
  <c r="F57" i="9"/>
  <c r="F52" i="9"/>
  <c r="G53" i="9"/>
  <c r="G54" i="9"/>
  <c r="G55" i="9"/>
  <c r="G56" i="9"/>
  <c r="G57" i="9"/>
  <c r="G52" i="9"/>
  <c r="E57" i="9"/>
  <c r="E56" i="9"/>
  <c r="E55" i="9"/>
  <c r="E54" i="9"/>
  <c r="E53" i="9"/>
  <c r="E5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H12" i="9"/>
  <c r="G12" i="9"/>
  <c r="F12" i="9"/>
  <c r="H20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47" i="16"/>
  <c r="F48" i="16"/>
  <c r="F49" i="16"/>
  <c r="G13" i="16"/>
  <c r="H13" i="16" s="1"/>
  <c r="G14" i="16"/>
  <c r="H14" i="16" s="1"/>
  <c r="G15" i="16"/>
  <c r="H15" i="16" s="1"/>
  <c r="G16" i="16"/>
  <c r="H16" i="16" s="1"/>
  <c r="G17" i="16"/>
  <c r="H17" i="16" s="1"/>
  <c r="G18" i="16"/>
  <c r="H18" i="16" s="1"/>
  <c r="G19" i="16"/>
  <c r="H19" i="16" s="1"/>
  <c r="G20" i="16"/>
  <c r="G21" i="16"/>
  <c r="H21" i="16" s="1"/>
  <c r="G22" i="16"/>
  <c r="H22" i="16" s="1"/>
  <c r="G23" i="16"/>
  <c r="H23" i="16" s="1"/>
  <c r="G24" i="16"/>
  <c r="H24" i="16" s="1"/>
  <c r="G25" i="16"/>
  <c r="H25" i="16" s="1"/>
  <c r="G26" i="16"/>
  <c r="H26" i="16" s="1"/>
  <c r="G27" i="16"/>
  <c r="H27" i="16" s="1"/>
  <c r="G28" i="16"/>
  <c r="H28" i="16" s="1"/>
  <c r="G29" i="16"/>
  <c r="H29" i="16" s="1"/>
  <c r="G30" i="16"/>
  <c r="H30" i="16" s="1"/>
  <c r="G31" i="16"/>
  <c r="H31" i="16" s="1"/>
  <c r="G32" i="16"/>
  <c r="H32" i="16" s="1"/>
  <c r="G33" i="16"/>
  <c r="H33" i="16" s="1"/>
  <c r="G34" i="16"/>
  <c r="H34" i="16" s="1"/>
  <c r="G35" i="16"/>
  <c r="H35" i="16" s="1"/>
  <c r="G36" i="16"/>
  <c r="H36" i="16" s="1"/>
  <c r="G37" i="16"/>
  <c r="H37" i="16" s="1"/>
  <c r="G38" i="16"/>
  <c r="H38" i="16" s="1"/>
  <c r="G39" i="16"/>
  <c r="H39" i="16" s="1"/>
  <c r="G40" i="16"/>
  <c r="H40" i="16" s="1"/>
  <c r="G41" i="16"/>
  <c r="H41" i="16" s="1"/>
  <c r="G42" i="16"/>
  <c r="H42" i="16" s="1"/>
  <c r="G43" i="16"/>
  <c r="H43" i="16" s="1"/>
  <c r="G44" i="16"/>
  <c r="H44" i="16" s="1"/>
  <c r="G45" i="16"/>
  <c r="H45" i="16" s="1"/>
  <c r="G46" i="16"/>
  <c r="H46" i="16" s="1"/>
  <c r="G47" i="16"/>
  <c r="H47" i="16" s="1"/>
  <c r="G48" i="16"/>
  <c r="H48" i="16" s="1"/>
  <c r="G49" i="16"/>
  <c r="H49" i="16" s="1"/>
  <c r="G50" i="8"/>
  <c r="G51" i="8"/>
  <c r="G52" i="8"/>
  <c r="G53" i="8"/>
  <c r="G54" i="8"/>
  <c r="G12" i="16"/>
  <c r="H12" i="16" s="1"/>
  <c r="F12" i="16"/>
  <c r="G13" i="8"/>
  <c r="H13" i="8" s="1"/>
  <c r="G14" i="8"/>
  <c r="G15" i="8"/>
  <c r="G16" i="8"/>
  <c r="G17" i="8"/>
  <c r="H17" i="8" s="1"/>
  <c r="G18" i="8"/>
  <c r="H18" i="8" s="1"/>
  <c r="G19" i="8"/>
  <c r="G20" i="8"/>
  <c r="H20" i="8" s="1"/>
  <c r="G21" i="8"/>
  <c r="H21" i="8" s="1"/>
  <c r="G22" i="8"/>
  <c r="G23" i="8"/>
  <c r="G24" i="8"/>
  <c r="G25" i="8"/>
  <c r="H25" i="8" s="1"/>
  <c r="G26" i="8"/>
  <c r="G27" i="8"/>
  <c r="H27" i="8" s="1"/>
  <c r="G28" i="8"/>
  <c r="H28" i="8" s="1"/>
  <c r="G29" i="8"/>
  <c r="H29" i="8" s="1"/>
  <c r="G30" i="8"/>
  <c r="G31" i="8"/>
  <c r="G32" i="8"/>
  <c r="G33" i="8"/>
  <c r="H33" i="8" s="1"/>
  <c r="G34" i="8"/>
  <c r="G35" i="8"/>
  <c r="H35" i="8" s="1"/>
  <c r="G36" i="8"/>
  <c r="H36" i="8" s="1"/>
  <c r="G37" i="8"/>
  <c r="H37" i="8" s="1"/>
  <c r="G38" i="8"/>
  <c r="G39" i="8"/>
  <c r="G40" i="8"/>
  <c r="G41" i="8"/>
  <c r="H41" i="8" s="1"/>
  <c r="G42" i="8"/>
  <c r="G43" i="8"/>
  <c r="H43" i="8" s="1"/>
  <c r="G44" i="8"/>
  <c r="H44" i="8" s="1"/>
  <c r="G45" i="8"/>
  <c r="H45" i="8" s="1"/>
  <c r="H14" i="8"/>
  <c r="H15" i="8"/>
  <c r="H16" i="8"/>
  <c r="H19" i="8"/>
  <c r="H22" i="8"/>
  <c r="H23" i="8"/>
  <c r="H24" i="8"/>
  <c r="H26" i="8"/>
  <c r="H30" i="8"/>
  <c r="H31" i="8"/>
  <c r="H32" i="8"/>
  <c r="H34" i="8"/>
  <c r="H38" i="8"/>
  <c r="H39" i="8"/>
  <c r="H40" i="8"/>
  <c r="H4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G12" i="8"/>
  <c r="H12" i="8" s="1"/>
  <c r="F12" i="8"/>
  <c r="G13" i="15"/>
  <c r="H13" i="15" s="1"/>
  <c r="G14" i="15"/>
  <c r="H14" i="15" s="1"/>
  <c r="G15" i="15"/>
  <c r="H15" i="15" s="1"/>
  <c r="G16" i="15"/>
  <c r="H16" i="15" s="1"/>
  <c r="G17" i="15"/>
  <c r="H17" i="15" s="1"/>
  <c r="G18" i="15"/>
  <c r="H18" i="15" s="1"/>
  <c r="G19" i="15"/>
  <c r="H19" i="15" s="1"/>
  <c r="G20" i="15"/>
  <c r="H20" i="15" s="1"/>
  <c r="G21" i="15"/>
  <c r="H21" i="15" s="1"/>
  <c r="G22" i="15"/>
  <c r="H22" i="15" s="1"/>
  <c r="G23" i="15"/>
  <c r="H23" i="15" s="1"/>
  <c r="G24" i="15"/>
  <c r="H24" i="15" s="1"/>
  <c r="G25" i="15"/>
  <c r="H25" i="15" s="1"/>
  <c r="G26" i="15"/>
  <c r="H26" i="15" s="1"/>
  <c r="G27" i="15"/>
  <c r="H27" i="15" s="1"/>
  <c r="G28" i="15"/>
  <c r="H28" i="15" s="1"/>
  <c r="G29" i="15"/>
  <c r="H29" i="15" s="1"/>
  <c r="G30" i="15"/>
  <c r="G31" i="15"/>
  <c r="H31" i="15" s="1"/>
  <c r="G32" i="15"/>
  <c r="H32" i="15" s="1"/>
  <c r="G33" i="15"/>
  <c r="H33" i="15" s="1"/>
  <c r="G34" i="15"/>
  <c r="G35" i="15"/>
  <c r="G36" i="15"/>
  <c r="H36" i="15" s="1"/>
  <c r="G37" i="15"/>
  <c r="H37" i="15" s="1"/>
  <c r="G38" i="15"/>
  <c r="G39" i="15"/>
  <c r="G40" i="15"/>
  <c r="H40" i="15" s="1"/>
  <c r="G41" i="15"/>
  <c r="H41" i="15" s="1"/>
  <c r="G42" i="15"/>
  <c r="G43" i="15"/>
  <c r="G44" i="15"/>
  <c r="H44" i="15" s="1"/>
  <c r="G45" i="15"/>
  <c r="H45" i="15" s="1"/>
  <c r="G46" i="15"/>
  <c r="G47" i="15"/>
  <c r="G48" i="15"/>
  <c r="H48" i="15" s="1"/>
  <c r="G49" i="15"/>
  <c r="H49" i="15" s="1"/>
  <c r="G50" i="15"/>
  <c r="G51" i="15"/>
  <c r="G52" i="15"/>
  <c r="H52" i="15" s="1"/>
  <c r="G53" i="15"/>
  <c r="H53" i="15" s="1"/>
  <c r="G54" i="15"/>
  <c r="G55" i="15"/>
  <c r="H55" i="15" s="1"/>
  <c r="G56" i="15"/>
  <c r="H56" i="15" s="1"/>
  <c r="G57" i="15"/>
  <c r="H57" i="15" s="1"/>
  <c r="G58" i="15"/>
  <c r="G65" i="7"/>
  <c r="H65" i="7" s="1"/>
  <c r="E65" i="7"/>
  <c r="F65" i="7" s="1"/>
  <c r="H30" i="15"/>
  <c r="H34" i="15"/>
  <c r="H35" i="15"/>
  <c r="H38" i="15"/>
  <c r="H39" i="15"/>
  <c r="H42" i="15"/>
  <c r="H43" i="15"/>
  <c r="H46" i="15"/>
  <c r="H47" i="15"/>
  <c r="H50" i="15"/>
  <c r="H51" i="15"/>
  <c r="H54" i="15"/>
  <c r="H58" i="15"/>
  <c r="F13" i="15"/>
  <c r="F14" i="15"/>
  <c r="F15" i="15"/>
  <c r="F16" i="15"/>
  <c r="F17" i="15"/>
  <c r="F18" i="15"/>
  <c r="F19" i="15"/>
  <c r="F20" i="15"/>
  <c r="F21" i="15"/>
  <c r="F22" i="15"/>
  <c r="F23" i="15"/>
  <c r="F24" i="15"/>
  <c r="F25" i="15"/>
  <c r="F26" i="15"/>
  <c r="F27" i="15"/>
  <c r="F28" i="15"/>
  <c r="F29" i="15"/>
  <c r="F30" i="15"/>
  <c r="F31" i="15"/>
  <c r="F32" i="15"/>
  <c r="F33" i="15"/>
  <c r="F34" i="15"/>
  <c r="F35" i="15"/>
  <c r="F36" i="15"/>
  <c r="F37" i="15"/>
  <c r="F38" i="15"/>
  <c r="F39" i="15"/>
  <c r="F40" i="15"/>
  <c r="F41" i="15"/>
  <c r="F42" i="15"/>
  <c r="F43" i="15"/>
  <c r="F44" i="15"/>
  <c r="F45" i="15"/>
  <c r="F46" i="15"/>
  <c r="F47" i="15"/>
  <c r="F48" i="15"/>
  <c r="F49" i="15"/>
  <c r="F50" i="15"/>
  <c r="F51" i="15"/>
  <c r="F52" i="15"/>
  <c r="F53" i="15"/>
  <c r="F54" i="15"/>
  <c r="F55" i="15"/>
  <c r="F56" i="15"/>
  <c r="F57" i="15"/>
  <c r="F58" i="15"/>
  <c r="G12" i="15"/>
  <c r="H12" i="15" s="1"/>
  <c r="F12" i="15"/>
  <c r="H61" i="7"/>
  <c r="H62" i="7"/>
  <c r="H63" i="7"/>
  <c r="H64" i="7"/>
  <c r="H60" i="7"/>
  <c r="G64" i="7"/>
  <c r="G63" i="7"/>
  <c r="G62" i="7"/>
  <c r="G61" i="7"/>
  <c r="G60" i="7"/>
  <c r="F61" i="7"/>
  <c r="F62" i="7"/>
  <c r="F63" i="7"/>
  <c r="F64" i="7"/>
  <c r="F60" i="7"/>
  <c r="H17" i="7"/>
  <c r="F17" i="7"/>
  <c r="G13" i="7"/>
  <c r="G14" i="7"/>
  <c r="H14" i="7" s="1"/>
  <c r="G15" i="7"/>
  <c r="G16" i="7"/>
  <c r="G17" i="7"/>
  <c r="G18" i="7"/>
  <c r="G19" i="7"/>
  <c r="G20" i="7"/>
  <c r="G21" i="7"/>
  <c r="H21" i="7" s="1"/>
  <c r="G22" i="7"/>
  <c r="H22" i="7" s="1"/>
  <c r="G23" i="7"/>
  <c r="G24" i="7"/>
  <c r="G25" i="7"/>
  <c r="G26" i="7"/>
  <c r="H26" i="7" s="1"/>
  <c r="G27" i="7"/>
  <c r="G28" i="7"/>
  <c r="G29" i="7"/>
  <c r="G30" i="7"/>
  <c r="H30" i="7" s="1"/>
  <c r="G31" i="7"/>
  <c r="G32" i="7"/>
  <c r="G33" i="7"/>
  <c r="G34" i="7"/>
  <c r="H34" i="7" s="1"/>
  <c r="G35" i="7"/>
  <c r="H35" i="7" s="1"/>
  <c r="G36" i="7"/>
  <c r="G37" i="7"/>
  <c r="G38" i="7"/>
  <c r="H38" i="7" s="1"/>
  <c r="G39" i="7"/>
  <c r="H39" i="7" s="1"/>
  <c r="G40" i="7"/>
  <c r="G41" i="7"/>
  <c r="G42" i="7"/>
  <c r="G43" i="7"/>
  <c r="G44" i="7"/>
  <c r="G45" i="7"/>
  <c r="G46" i="7"/>
  <c r="H46" i="7" s="1"/>
  <c r="G47" i="7"/>
  <c r="G48" i="7"/>
  <c r="H48" i="7" s="1"/>
  <c r="G49" i="7"/>
  <c r="H49" i="7" s="1"/>
  <c r="G50" i="7"/>
  <c r="H50" i="7" s="1"/>
  <c r="G51" i="7"/>
  <c r="G52" i="7"/>
  <c r="G53" i="7"/>
  <c r="G54" i="7"/>
  <c r="H54" i="7" s="1"/>
  <c r="G55" i="7"/>
  <c r="G56" i="7"/>
  <c r="H56" i="7" s="1"/>
  <c r="G12" i="7"/>
  <c r="H12" i="7" s="1"/>
  <c r="H13" i="7"/>
  <c r="H15" i="7"/>
  <c r="H16" i="7"/>
  <c r="H18" i="7"/>
  <c r="H19" i="7"/>
  <c r="H20" i="7"/>
  <c r="H23" i="7"/>
  <c r="H24" i="7"/>
  <c r="H25" i="7"/>
  <c r="H27" i="7"/>
  <c r="H28" i="7"/>
  <c r="H29" i="7"/>
  <c r="H31" i="7"/>
  <c r="H32" i="7"/>
  <c r="H33" i="7"/>
  <c r="H36" i="7"/>
  <c r="H37" i="7"/>
  <c r="H40" i="7"/>
  <c r="H41" i="7"/>
  <c r="H42" i="7"/>
  <c r="H43" i="7"/>
  <c r="H44" i="7"/>
  <c r="H45" i="7"/>
  <c r="H47" i="7"/>
  <c r="H51" i="7"/>
  <c r="H52" i="7"/>
  <c r="H53" i="7"/>
  <c r="H55" i="7"/>
  <c r="F56" i="7"/>
  <c r="F13" i="7"/>
  <c r="F14" i="7"/>
  <c r="F15" i="7"/>
  <c r="F16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12" i="7"/>
  <c r="E56" i="16" l="1"/>
  <c r="F56" i="16" s="1"/>
  <c r="E58" i="16"/>
  <c r="F58" i="16" s="1"/>
  <c r="G55" i="16"/>
  <c r="H55" i="16" s="1"/>
  <c r="H57" i="16"/>
  <c r="E55" i="16"/>
  <c r="F55" i="16" s="1"/>
  <c r="G54" i="16"/>
  <c r="H54" i="16" s="1"/>
  <c r="G56" i="16"/>
  <c r="H56" i="16" s="1"/>
  <c r="G53" i="16"/>
  <c r="H53" i="16" s="1"/>
  <c r="H58" i="16"/>
  <c r="E53" i="16"/>
  <c r="F53" i="16" s="1"/>
  <c r="E57" i="16"/>
  <c r="F57" i="16" s="1"/>
  <c r="E54" i="16"/>
  <c r="F54" i="16" s="1"/>
  <c r="H53" i="8"/>
  <c r="H52" i="8"/>
  <c r="G49" i="8"/>
  <c r="H49" i="8" s="1"/>
  <c r="E52" i="8"/>
  <c r="F52" i="8" s="1"/>
  <c r="E49" i="8"/>
  <c r="F49" i="8" s="1"/>
  <c r="E53" i="8"/>
  <c r="F53" i="8" s="1"/>
  <c r="E50" i="8"/>
  <c r="F50" i="8" s="1"/>
  <c r="E54" i="8"/>
  <c r="F54" i="8" s="1"/>
  <c r="H50" i="8"/>
  <c r="H54" i="8"/>
  <c r="E51" i="8"/>
  <c r="F51" i="8" s="1"/>
  <c r="H51" i="8"/>
  <c r="E65" i="15"/>
  <c r="F65" i="15" s="1"/>
  <c r="G64" i="15"/>
  <c r="H64" i="15" s="1"/>
  <c r="G67" i="15"/>
  <c r="H67" i="15" s="1"/>
  <c r="E63" i="15"/>
  <c r="F63" i="15" s="1"/>
  <c r="E67" i="15"/>
  <c r="F67" i="15" s="1"/>
  <c r="G65" i="15"/>
  <c r="H65" i="15" s="1"/>
  <c r="E64" i="15"/>
  <c r="F64" i="15" s="1"/>
  <c r="G62" i="15"/>
  <c r="H62" i="15" s="1"/>
  <c r="G66" i="15"/>
  <c r="H66" i="15" s="1"/>
  <c r="E62" i="15"/>
  <c r="F62" i="15" s="1"/>
  <c r="E66" i="15"/>
  <c r="F66" i="15" s="1"/>
  <c r="G63" i="15"/>
  <c r="H63" i="15" s="1"/>
  <c r="E60" i="7"/>
  <c r="E64" i="7"/>
  <c r="E61" i="7"/>
  <c r="E63" i="7"/>
  <c r="E62" i="7"/>
</calcChain>
</file>

<file path=xl/sharedStrings.xml><?xml version="1.0" encoding="utf-8"?>
<sst xmlns="http://schemas.openxmlformats.org/spreadsheetml/2006/main" count="3393" uniqueCount="939">
  <si>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</si>
  <si>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</si>
  <si>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</si>
  <si>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</si>
  <si>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</si>
  <si>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</si>
  <si>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</si>
  <si>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</si>
  <si>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</si>
  <si>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</si>
  <si>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</si>
  <si>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</si>
  <si>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</si>
  <si>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</si>
  <si>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</si>
  <si>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</si>
  <si>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</si>
  <si>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</si>
  <si>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</si>
  <si>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</si>
  <si>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</si>
  <si>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</si>
  <si>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</si>
  <si>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</si>
  <si>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</si>
  <si>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</si>
  <si>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</si>
  <si>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</si>
  <si>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</si>
  <si>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</si>
  <si>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</si>
  <si>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</si>
  <si>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</si>
  <si>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</si>
  <si>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</si>
  <si>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</si>
  <si>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            Sĩ số:         Khoa:  Điện - Điện tử</t>
  </si>
  <si>
    <t>17001912</t>
  </si>
  <si>
    <t>Nguyễn Hoàng</t>
  </si>
  <si>
    <t>An</t>
  </si>
  <si>
    <t>17001272</t>
  </si>
  <si>
    <t>Nguyễn Quốc</t>
  </si>
  <si>
    <t>Anh</t>
  </si>
  <si>
    <t>17002099</t>
  </si>
  <si>
    <t>Bảo</t>
  </si>
  <si>
    <t>17000890</t>
  </si>
  <si>
    <t>Võ Thế</t>
  </si>
  <si>
    <t>17001344</t>
  </si>
  <si>
    <t>Nguyễn Tấn</t>
  </si>
  <si>
    <t>Bình</t>
  </si>
  <si>
    <t>17001314</t>
  </si>
  <si>
    <t>Cao Quốc</t>
  </si>
  <si>
    <t>Cường</t>
  </si>
  <si>
    <t>17001831</t>
  </si>
  <si>
    <t>Nguyễn Hải</t>
  </si>
  <si>
    <t>Đăng</t>
  </si>
  <si>
    <t>17001356</t>
  </si>
  <si>
    <t>Đặng Minh</t>
  </si>
  <si>
    <t>Đức</t>
  </si>
  <si>
    <t>17002101</t>
  </si>
  <si>
    <t>Huỳnh Minh</t>
  </si>
  <si>
    <t>Duy</t>
  </si>
  <si>
    <t>17001767</t>
  </si>
  <si>
    <t>Nguyễn Ngọc Triệu</t>
  </si>
  <si>
    <t>17001936</t>
  </si>
  <si>
    <t>Trần Ngọc</t>
  </si>
  <si>
    <t>Hậu</t>
  </si>
  <si>
    <t>17001998</t>
  </si>
  <si>
    <t>Lương Phước</t>
  </si>
  <si>
    <t>Hoài</t>
  </si>
  <si>
    <t>17001967</t>
  </si>
  <si>
    <t>Lê Phi</t>
  </si>
  <si>
    <t>Hoàng</t>
  </si>
  <si>
    <t>17001898</t>
  </si>
  <si>
    <t>Nguyễn Văn</t>
  </si>
  <si>
    <t>17001910</t>
  </si>
  <si>
    <t>Trương Hoàng Thái</t>
  </si>
  <si>
    <t>Huy</t>
  </si>
  <si>
    <t>17002090</t>
  </si>
  <si>
    <t>Lê Minh</t>
  </si>
  <si>
    <t>Khang</t>
  </si>
  <si>
    <t>17001405</t>
  </si>
  <si>
    <t>Lê Tịnh</t>
  </si>
  <si>
    <t>17002002</t>
  </si>
  <si>
    <t>Nguyễn Bão</t>
  </si>
  <si>
    <t>Khánh</t>
  </si>
  <si>
    <t>17001947</t>
  </si>
  <si>
    <t>Nguyễn Tuấn</t>
  </si>
  <si>
    <t>Kiệt</t>
  </si>
  <si>
    <t>17001106</t>
  </si>
  <si>
    <t>Trần Đại</t>
  </si>
  <si>
    <t>Lâm</t>
  </si>
  <si>
    <t>17001768</t>
  </si>
  <si>
    <t>Trương Hòang</t>
  </si>
  <si>
    <t>Lợi</t>
  </si>
  <si>
    <t>17001945</t>
  </si>
  <si>
    <t>Nguyễn Thành</t>
  </si>
  <si>
    <t>Long</t>
  </si>
  <si>
    <t>17001897</t>
  </si>
  <si>
    <t>Lê Đình</t>
  </si>
  <si>
    <t>Luân</t>
  </si>
  <si>
    <t>17000755</t>
  </si>
  <si>
    <t>Lê Thiết</t>
  </si>
  <si>
    <t>Minh</t>
  </si>
  <si>
    <t>17001920</t>
  </si>
  <si>
    <t>Lâm Hà</t>
  </si>
  <si>
    <t>Nam</t>
  </si>
  <si>
    <t>17000806</t>
  </si>
  <si>
    <t>Trần Hồ</t>
  </si>
  <si>
    <t>Nguyên</t>
  </si>
  <si>
    <t>17001942</t>
  </si>
  <si>
    <t>Đoàn Trung</t>
  </si>
  <si>
    <t>Nhất</t>
  </si>
  <si>
    <t>17000388</t>
  </si>
  <si>
    <t>Trịnh Hoàng</t>
  </si>
  <si>
    <t>Phúc</t>
  </si>
  <si>
    <t>17001830</t>
  </si>
  <si>
    <t>Lê Văn</t>
  </si>
  <si>
    <t>Quý</t>
  </si>
  <si>
    <t>17001884</t>
  </si>
  <si>
    <t>Nguyễn Sơn</t>
  </si>
  <si>
    <t>Quỳnh</t>
  </si>
  <si>
    <t>17001264</t>
  </si>
  <si>
    <t>Võ Duy</t>
  </si>
  <si>
    <t>Tâm</t>
  </si>
  <si>
    <t>17002122</t>
  </si>
  <si>
    <t>Phan Nguyễn Minh</t>
  </si>
  <si>
    <t>Tân</t>
  </si>
  <si>
    <t>17000834</t>
  </si>
  <si>
    <t>Hồ Văn</t>
  </si>
  <si>
    <t>Thành</t>
  </si>
  <si>
    <t>17002992</t>
  </si>
  <si>
    <t>Lê Quốc</t>
  </si>
  <si>
    <t>Thịnh</t>
  </si>
  <si>
    <t>17003674</t>
  </si>
  <si>
    <t>Nguyễn Phú</t>
  </si>
  <si>
    <t>17001651</t>
  </si>
  <si>
    <t>Trần Văn</t>
  </si>
  <si>
    <t>17002058</t>
  </si>
  <si>
    <t>Đồng Tấn</t>
  </si>
  <si>
    <t>Thưởng</t>
  </si>
  <si>
    <t>17001725</t>
  </si>
  <si>
    <t>Hứa Minh</t>
  </si>
  <si>
    <t>Tiến</t>
  </si>
  <si>
    <t>17001470</t>
  </si>
  <si>
    <t>Phan Thanh</t>
  </si>
  <si>
    <t>Tín</t>
  </si>
  <si>
    <t>17001921</t>
  </si>
  <si>
    <t>Trần Xuân</t>
  </si>
  <si>
    <t>17002011</t>
  </si>
  <si>
    <t>Đinh Công</t>
  </si>
  <si>
    <t>Trí</t>
  </si>
  <si>
    <t>17000531</t>
  </si>
  <si>
    <t>Nguyễn Phúc</t>
  </si>
  <si>
    <t>Trọng</t>
  </si>
  <si>
    <t>17001702</t>
  </si>
  <si>
    <t>Phan Trung</t>
  </si>
  <si>
    <t>Trực</t>
  </si>
  <si>
    <t>17001816</t>
  </si>
  <si>
    <t>Huỳnh Thanh</t>
  </si>
  <si>
    <t>Tú</t>
  </si>
  <si>
    <t>17001441</t>
  </si>
  <si>
    <t>Hoàng Nam</t>
  </si>
  <si>
    <t>Vang</t>
  </si>
  <si>
    <t>Lớp: 17C1-ĐCN1 Sĩ số: 45  Khoa: Điện - Điện tử</t>
  </si>
  <si>
    <t>17001640</t>
  </si>
  <si>
    <t>Lê Duy</t>
  </si>
  <si>
    <t>17002287</t>
  </si>
  <si>
    <t>Nguyễn Gia</t>
  </si>
  <si>
    <t>17002595</t>
  </si>
  <si>
    <t>Lê Hoàng</t>
  </si>
  <si>
    <t>Chương</t>
  </si>
  <si>
    <t>17002448</t>
  </si>
  <si>
    <t>Phạm Văn</t>
  </si>
  <si>
    <t>Công</t>
  </si>
  <si>
    <t>17002153</t>
  </si>
  <si>
    <t>Cương</t>
  </si>
  <si>
    <t>17002606</t>
  </si>
  <si>
    <t>Nguyễn Mạnh</t>
  </si>
  <si>
    <t>17002651</t>
  </si>
  <si>
    <t>Trần Minh</t>
  </si>
  <si>
    <t>Đol</t>
  </si>
  <si>
    <t>17002535</t>
  </si>
  <si>
    <t>Bùi Quang</t>
  </si>
  <si>
    <t>Dự</t>
  </si>
  <si>
    <t>17003222</t>
  </si>
  <si>
    <t>Nguyễn Hoàng Vũ</t>
  </si>
  <si>
    <t>Dũng</t>
  </si>
  <si>
    <t>17004614</t>
  </si>
  <si>
    <t>Nguyễn Nhật</t>
  </si>
  <si>
    <t>Hào</t>
  </si>
  <si>
    <t>17004721</t>
  </si>
  <si>
    <t>Trần Hiệp</t>
  </si>
  <si>
    <t>Hòa</t>
  </si>
  <si>
    <t>17002313</t>
  </si>
  <si>
    <t>Trần Khánh</t>
  </si>
  <si>
    <t>17002623</t>
  </si>
  <si>
    <t>Quản Huy</t>
  </si>
  <si>
    <t>17002362</t>
  </si>
  <si>
    <t>Võ Quang</t>
  </si>
  <si>
    <t>17002294</t>
  </si>
  <si>
    <t>17002864</t>
  </si>
  <si>
    <t>Trần Nguyễn Anh</t>
  </si>
  <si>
    <t>Khoa</t>
  </si>
  <si>
    <t>17004774</t>
  </si>
  <si>
    <t>Võ Đông</t>
  </si>
  <si>
    <t>Kiên</t>
  </si>
  <si>
    <t>17002699</t>
  </si>
  <si>
    <t>Trần Công Minh</t>
  </si>
  <si>
    <t>Mẫn</t>
  </si>
  <si>
    <t>17002203</t>
  </si>
  <si>
    <t>Trương Văn</t>
  </si>
  <si>
    <t>Mau</t>
  </si>
  <si>
    <t>17002190</t>
  </si>
  <si>
    <t>Nghị</t>
  </si>
  <si>
    <t>17002574</t>
  </si>
  <si>
    <t>Nguyễn</t>
  </si>
  <si>
    <t>Nghĩa</t>
  </si>
  <si>
    <t>17002141</t>
  </si>
  <si>
    <t>Trương Đức</t>
  </si>
  <si>
    <t>Ngọc</t>
  </si>
  <si>
    <t>17002274</t>
  </si>
  <si>
    <t>Huỳnh Văn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</si>
  <si>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</si>
  <si>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</si>
  <si>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</si>
  <si>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</si>
  <si>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</si>
  <si>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</si>
  <si>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</si>
  <si>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</si>
  <si>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</si>
  <si>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</si>
  <si>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Pháp</t>
  </si>
  <si>
    <t>17002353</t>
  </si>
  <si>
    <t>Hồ Đình</t>
  </si>
  <si>
    <t>Phát</t>
  </si>
  <si>
    <t>17002637</t>
  </si>
  <si>
    <t>Lê Vũ</t>
  </si>
  <si>
    <t>Phong</t>
  </si>
  <si>
    <t>17002239</t>
  </si>
  <si>
    <t>17002482</t>
  </si>
  <si>
    <t>Võ Hoàng</t>
  </si>
  <si>
    <t>17002324</t>
  </si>
  <si>
    <t>Nguyễn Minh</t>
  </si>
  <si>
    <t>Quân</t>
  </si>
  <si>
    <t>17002407</t>
  </si>
  <si>
    <t>Phạm Hồng</t>
  </si>
  <si>
    <t>17002844</t>
  </si>
  <si>
    <t>Bùi Ngọc</t>
  </si>
  <si>
    <t>Sơn</t>
  </si>
  <si>
    <t>17002293</t>
  </si>
  <si>
    <t>Đặng Tuấn</t>
  </si>
  <si>
    <t>Tài</t>
  </si>
  <si>
    <t>17002481</t>
  </si>
  <si>
    <t>17002292</t>
  </si>
  <si>
    <t>Tô Khánh</t>
  </si>
  <si>
    <t>17002887</t>
  </si>
  <si>
    <t>Nguyễn Hữu</t>
  </si>
  <si>
    <t>Thắng</t>
  </si>
  <si>
    <t>17002126</t>
  </si>
  <si>
    <t>Trần Thương</t>
  </si>
  <si>
    <t>Thanh</t>
  </si>
  <si>
    <t>17002130</t>
  </si>
  <si>
    <t>Phạm Hữu</t>
  </si>
  <si>
    <t>Thông</t>
  </si>
  <si>
    <t>17002822</t>
  </si>
  <si>
    <t>Phạm Thanh Quốc</t>
  </si>
  <si>
    <t>Toàn</t>
  </si>
  <si>
    <t>17002927</t>
  </si>
  <si>
    <t>Trần Quốc</t>
  </si>
  <si>
    <t>Toản</t>
  </si>
  <si>
    <t>17002649</t>
  </si>
  <si>
    <t>Trương Đình</t>
  </si>
  <si>
    <t>Trung</t>
  </si>
  <si>
    <t>17002272</t>
  </si>
  <si>
    <t>Trần Lê Quốc</t>
  </si>
  <si>
    <t>Tuấn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</si>
  <si>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</si>
  <si>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</si>
  <si>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</si>
  <si>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</si>
  <si>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</si>
  <si>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</si>
  <si>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</si>
  <si>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</si>
  <si>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Lớp: 17C1-ĐCN2 Sĩ số:  47  Khoa: Điện - Điện tử</t>
  </si>
  <si>
    <t>17003728</t>
  </si>
  <si>
    <t>Chung</t>
  </si>
  <si>
    <t>17003028</t>
  </si>
  <si>
    <t>Dương Văn</t>
  </si>
  <si>
    <t>Cơ</t>
  </si>
  <si>
    <t>17003324</t>
  </si>
  <si>
    <t>17002972</t>
  </si>
  <si>
    <t>Đặng Quốc</t>
  </si>
  <si>
    <t>Đạt</t>
  </si>
  <si>
    <t>17003033</t>
  </si>
  <si>
    <t>Trần Nguyễn Minh</t>
  </si>
  <si>
    <t>17003179</t>
  </si>
  <si>
    <t>Bùi Nguyễn Thái</t>
  </si>
  <si>
    <t>17004826</t>
  </si>
  <si>
    <t>Phan Anh</t>
  </si>
  <si>
    <t>17003144</t>
  </si>
  <si>
    <t>Trần Thái</t>
  </si>
  <si>
    <t>17003341</t>
  </si>
  <si>
    <t>Nguyễn Hoàn</t>
  </si>
  <si>
    <t>Hải</t>
  </si>
  <si>
    <t>17003438</t>
  </si>
  <si>
    <t>Nguyễn Phước</t>
  </si>
  <si>
    <t>Hiền</t>
  </si>
  <si>
    <t>17003722</t>
  </si>
  <si>
    <t>Đặng Văn</t>
  </si>
  <si>
    <t>Hiếu</t>
  </si>
  <si>
    <t>17003122</t>
  </si>
  <si>
    <t>Ngô Trung</t>
  </si>
  <si>
    <t>17003054</t>
  </si>
  <si>
    <t>Trần Đoàn Vỉ</t>
  </si>
  <si>
    <t>17003716</t>
  </si>
  <si>
    <t>Nguyễn Anh</t>
  </si>
  <si>
    <t>17003331</t>
  </si>
  <si>
    <t>Lê Trường</t>
  </si>
  <si>
    <t>Lạc</t>
  </si>
  <si>
    <t>17001103</t>
  </si>
  <si>
    <t>Lê Quang Sơn</t>
  </si>
  <si>
    <t>17003881</t>
  </si>
  <si>
    <t>Lê Viết</t>
  </si>
  <si>
    <t>17003576</t>
  </si>
  <si>
    <t>Nguyễn Thanh</t>
  </si>
  <si>
    <t>17003285</t>
  </si>
  <si>
    <t>Lực</t>
  </si>
  <si>
    <t>17003537</t>
  </si>
  <si>
    <t>Phạm Hoài</t>
  </si>
  <si>
    <t>17003679</t>
  </si>
  <si>
    <t>Ngô Sĩ</t>
  </si>
  <si>
    <t>17004622</t>
  </si>
  <si>
    <t>17003429</t>
  </si>
  <si>
    <t>Nguyễn Duy</t>
  </si>
  <si>
    <t>17003528</t>
  </si>
  <si>
    <t>Tấn</t>
  </si>
  <si>
    <t>17003279</t>
  </si>
  <si>
    <t>Bùi Văn</t>
  </si>
  <si>
    <t>17003257</t>
  </si>
  <si>
    <t>Nguyễn Chí</t>
  </si>
  <si>
    <t>Thiện</t>
  </si>
  <si>
    <t>17002952</t>
  </si>
  <si>
    <t>Đinh Đức</t>
  </si>
  <si>
    <t>Thường</t>
  </si>
  <si>
    <t>17002993</t>
  </si>
  <si>
    <t>Phan Minh</t>
  </si>
  <si>
    <t>17003325</t>
  </si>
  <si>
    <t>Tô Kiến</t>
  </si>
  <si>
    <t>17002969</t>
  </si>
  <si>
    <t>Đặng Quang</t>
  </si>
  <si>
    <t>Trường</t>
  </si>
  <si>
    <t>17003659</t>
  </si>
  <si>
    <t>17003497</t>
  </si>
  <si>
    <t>Trần Thanh</t>
  </si>
  <si>
    <t>Tuyển</t>
  </si>
  <si>
    <t>17003067</t>
  </si>
  <si>
    <t>Nguyễn Hùng</t>
  </si>
  <si>
    <t>Vĩ</t>
  </si>
  <si>
    <t>17003653</t>
  </si>
  <si>
    <t>Vinh</t>
  </si>
  <si>
    <t>17003780</t>
  </si>
  <si>
    <t>17002159</t>
  </si>
  <si>
    <t>Nguyễn Ngọc</t>
  </si>
  <si>
    <t>Châu</t>
  </si>
  <si>
    <t>17003334</t>
  </si>
  <si>
    <t>Đặng Thành</t>
  </si>
  <si>
    <t>17003652</t>
  </si>
  <si>
    <t>Trần Tiến</t>
  </si>
  <si>
    <t>17004189</t>
  </si>
  <si>
    <t>Đông</t>
  </si>
  <si>
    <t>17003967</t>
  </si>
  <si>
    <t>Nguyễn Tiến</t>
  </si>
  <si>
    <t>17003650</t>
  </si>
  <si>
    <t>Được</t>
  </si>
  <si>
    <t>17003991</t>
  </si>
  <si>
    <t>Lê Hải</t>
  </si>
  <si>
    <t>Dương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</si>
  <si>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</si>
  <si>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</si>
  <si>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</si>
  <si>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</si>
  <si>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</si>
  <si>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</si>
  <si>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</si>
  <si>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</si>
  <si>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</si>
  <si>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</si>
  <si>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Nguyễn Thái</t>
  </si>
  <si>
    <t>Hưng</t>
  </si>
  <si>
    <t>17004350</t>
  </si>
  <si>
    <t>Kha</t>
  </si>
  <si>
    <t>16001051</t>
  </si>
  <si>
    <t>Vũ Tuấn</t>
  </si>
  <si>
    <t>17004223</t>
  </si>
  <si>
    <t>Trần Trọng</t>
  </si>
  <si>
    <t>17004031</t>
  </si>
  <si>
    <t>Mạc Chí</t>
  </si>
  <si>
    <t>17003884</t>
  </si>
  <si>
    <t>Nhật</t>
  </si>
  <si>
    <t>17004017</t>
  </si>
  <si>
    <t>Nhựt</t>
  </si>
  <si>
    <t>17004079</t>
  </si>
  <si>
    <t>Ức Vạn</t>
  </si>
  <si>
    <t>Niên</t>
  </si>
  <si>
    <t>17003791</t>
  </si>
  <si>
    <t>Lưu Minh</t>
  </si>
  <si>
    <t>Phụng</t>
  </si>
  <si>
    <t>17004581</t>
  </si>
  <si>
    <t>Bùi Hữu</t>
  </si>
  <si>
    <t>Phước</t>
  </si>
  <si>
    <t>17002947</t>
  </si>
  <si>
    <t>Ngô Minh</t>
  </si>
  <si>
    <t>17004018</t>
  </si>
  <si>
    <t>Quyền</t>
  </si>
  <si>
    <t>17004274</t>
  </si>
  <si>
    <t>Ngô Ngọc</t>
  </si>
  <si>
    <t>Thạch</t>
  </si>
  <si>
    <t>17003866</t>
  </si>
  <si>
    <t>Nguyễn Công</t>
  </si>
  <si>
    <t>17003921</t>
  </si>
  <si>
    <t>17004479</t>
  </si>
  <si>
    <t>Phan Tấn</t>
  </si>
  <si>
    <t>17003832</t>
  </si>
  <si>
    <t>Thọ</t>
  </si>
  <si>
    <t>17003766</t>
  </si>
  <si>
    <t>17003930</t>
  </si>
  <si>
    <t>Tiển</t>
  </si>
  <si>
    <t>17002241</t>
  </si>
  <si>
    <t>Hà Quang</t>
  </si>
  <si>
    <t>17002350</t>
  </si>
  <si>
    <t>17000468</t>
  </si>
  <si>
    <t>Ngô Nhật</t>
  </si>
  <si>
    <t>17000920</t>
  </si>
  <si>
    <t>Võ Phi</t>
  </si>
  <si>
    <t>17001397</t>
  </si>
  <si>
    <t>17004436</t>
  </si>
  <si>
    <t>Phan Công</t>
  </si>
  <si>
    <t>Lớp: 17C1-ĐCN3 Sĩ số:  34  Khoa:  Điện - Điện tử</t>
  </si>
  <si>
    <t>Lớp: 17C1-ĐCN4 Sĩ số:  38  Khoa: Điện - Điện tử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</si>
  <si>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</si>
  <si>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</si>
  <si>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</si>
  <si>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</si>
  <si>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</si>
  <si>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</si>
  <si>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</si>
  <si>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</si>
  <si>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</si>
  <si>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</si>
  <si>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</si>
  <si>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</si>
  <si>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</si>
  <si>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</si>
  <si>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Nguyễn Thị Thanh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</si>
  <si>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</si>
  <si>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</si>
  <si>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</si>
  <si>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</si>
  <si>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</si>
  <si>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</si>
  <si>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</si>
  <si>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</si>
  <si>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</si>
  <si>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</si>
  <si>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</si>
  <si>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Nguyễn Đỗ Minh</t>
  </si>
  <si>
    <t>17001413</t>
  </si>
  <si>
    <t>Phan Quốc</t>
  </si>
  <si>
    <t>17001079</t>
  </si>
  <si>
    <t>Nguyễn Đình</t>
  </si>
  <si>
    <t>Hùng</t>
  </si>
  <si>
    <t>17001267</t>
  </si>
  <si>
    <t>Hữu</t>
  </si>
  <si>
    <t>17001309</t>
  </si>
  <si>
    <t>Trần Quang</t>
  </si>
  <si>
    <t>17001476</t>
  </si>
  <si>
    <t>17001207</t>
  </si>
  <si>
    <t>Trần Vũ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</si>
  <si>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</si>
  <si>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</si>
  <si>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</si>
  <si>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</si>
  <si>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</si>
  <si>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</si>
  <si>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</si>
  <si>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</si>
  <si>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</si>
  <si>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</si>
  <si>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Phú</t>
  </si>
  <si>
    <t>17001610</t>
  </si>
  <si>
    <t>Mai Chức</t>
  </si>
  <si>
    <t>17000831</t>
  </si>
  <si>
    <t>Hồ Vỉnh</t>
  </si>
  <si>
    <t>17001709</t>
  </si>
  <si>
    <t>Tây</t>
  </si>
  <si>
    <t>17001044</t>
  </si>
  <si>
    <t>Thái</t>
  </si>
  <si>
    <t>17001220</t>
  </si>
  <si>
    <t>Nguyễn Đỗ Toàn</t>
  </si>
  <si>
    <t>17001820</t>
  </si>
  <si>
    <t>Đào Nguyễn Nhật</t>
  </si>
  <si>
    <t>17001583</t>
  </si>
  <si>
    <t>Nguyễn Cữu</t>
  </si>
  <si>
    <t>Thiên</t>
  </si>
  <si>
    <t>17001704</t>
  </si>
  <si>
    <t>Dương Quang</t>
  </si>
  <si>
    <t>17001698</t>
  </si>
  <si>
    <t>Trần Thành</t>
  </si>
  <si>
    <t>17001417</t>
  </si>
  <si>
    <t>Lê Trung</t>
  </si>
  <si>
    <t>17001129</t>
  </si>
  <si>
    <t>Lê Xuân</t>
  </si>
  <si>
    <t>Trãi</t>
  </si>
  <si>
    <t>17003605</t>
  </si>
  <si>
    <t>Bùi Quốc</t>
  </si>
  <si>
    <t>17000869</t>
  </si>
  <si>
    <t>Vũ</t>
  </si>
  <si>
    <t>Lớp: 17C1-ĐĐT1 Sĩ số:  37  Khoa: Điện - Điện tử</t>
  </si>
  <si>
    <t>17002210</t>
  </si>
  <si>
    <t>Hoàng Quốc</t>
  </si>
  <si>
    <t>17002334</t>
  </si>
  <si>
    <t>17002375</t>
  </si>
  <si>
    <t>17001973</t>
  </si>
  <si>
    <t>Đỗ Thanh</t>
  </si>
  <si>
    <t>17002746</t>
  </si>
  <si>
    <t>Nguyễn Huỳnh</t>
  </si>
  <si>
    <t>17002370</t>
  </si>
  <si>
    <t>Đỗ Quang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</si>
  <si>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</si>
  <si>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</si>
  <si>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</si>
  <si>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</si>
  <si>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</si>
  <si>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</si>
  <si>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</si>
  <si>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</si>
  <si>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</si>
  <si>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</si>
  <si>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</si>
  <si>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</si>
  <si>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Nguyễn Đăng</t>
  </si>
  <si>
    <t>17002043</t>
  </si>
  <si>
    <t>Lâm Minh</t>
  </si>
  <si>
    <t>Kiến</t>
  </si>
  <si>
    <t>17002778</t>
  </si>
  <si>
    <t>Bùi Việt</t>
  </si>
  <si>
    <t>17002169</t>
  </si>
  <si>
    <t>17003963</t>
  </si>
  <si>
    <t>Lập</t>
  </si>
  <si>
    <t>17002613</t>
  </si>
  <si>
    <t>Lộc</t>
  </si>
  <si>
    <t>17002594</t>
  </si>
  <si>
    <t>17002368</t>
  </si>
  <si>
    <t>17002398</t>
  </si>
  <si>
    <t>17002814</t>
  </si>
  <si>
    <t>Nguyễn Trọng</t>
  </si>
  <si>
    <t>17002473</t>
  </si>
  <si>
    <t>Nguyễn Đức</t>
  </si>
  <si>
    <t>Nghiêm</t>
  </si>
  <si>
    <t>17002430</t>
  </si>
  <si>
    <t>Nguyễn Ngọc Minh</t>
  </si>
  <si>
    <t>Nhân</t>
  </si>
  <si>
    <t>17004586</t>
  </si>
  <si>
    <t>Trần Thị Mỹ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</si>
  <si>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</si>
  <si>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</si>
  <si>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</si>
  <si>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</si>
  <si>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</si>
  <si>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</si>
  <si>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</si>
  <si>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</si>
  <si>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</si>
  <si>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</si>
  <si>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</si>
  <si>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</si>
  <si>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</si>
  <si>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</si>
  <si>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</si>
  <si>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</si>
  <si>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</si>
  <si>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</si>
  <si>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</si>
  <si>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17002767</t>
  </si>
  <si>
    <t>Nguyễn Thanh Hoàng</t>
  </si>
  <si>
    <t>17002036</t>
  </si>
  <si>
    <t>Tuận</t>
  </si>
  <si>
    <t>17002271</t>
  </si>
  <si>
    <t>Châu Đình</t>
  </si>
  <si>
    <t>Viển</t>
  </si>
  <si>
    <t>17002532</t>
  </si>
  <si>
    <t>Võ Trần Quốc</t>
  </si>
  <si>
    <t>Việt</t>
  </si>
  <si>
    <t>17002383</t>
  </si>
  <si>
    <t>17002276</t>
  </si>
  <si>
    <t>Xuân</t>
  </si>
  <si>
    <t>Lớp: 17C1-ĐĐT2 Sĩ số:  39  Khoa:  Điện - Điện tử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</si>
  <si>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</si>
  <si>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</si>
  <si>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</si>
  <si>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</si>
  <si>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</si>
  <si>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</si>
  <si>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</si>
  <si>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</si>
  <si>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</si>
  <si>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</si>
  <si>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</si>
  <si>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</si>
  <si>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</si>
  <si>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</si>
  <si>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17003442</t>
  </si>
  <si>
    <t>Trương Mạnh</t>
  </si>
  <si>
    <t>17002971</t>
  </si>
  <si>
    <t>Đào Đăng</t>
  </si>
  <si>
    <t>17004788</t>
  </si>
  <si>
    <t>Quách Khánh</t>
  </si>
  <si>
    <t>Linh</t>
  </si>
  <si>
    <t>17003294</t>
  </si>
  <si>
    <t>17003208</t>
  </si>
  <si>
    <t>Huỳnh Tấn</t>
  </si>
  <si>
    <t>17003362</t>
  </si>
  <si>
    <t>Nguyễn Trần Khai</t>
  </si>
  <si>
    <t>17003489</t>
  </si>
  <si>
    <t>Hoàng Đình Khải</t>
  </si>
  <si>
    <t>Oai</t>
  </si>
  <si>
    <t>17003517</t>
  </si>
  <si>
    <t>17002998</t>
  </si>
  <si>
    <t>Hín Đức</t>
  </si>
  <si>
    <t>Phương</t>
  </si>
  <si>
    <t>17002838</t>
  </si>
  <si>
    <t>Phạm Anh</t>
  </si>
  <si>
    <t>Quốc</t>
  </si>
  <si>
    <t>17003036</t>
  </si>
  <si>
    <t>Bùi Nguyễn Duy</t>
  </si>
  <si>
    <t>17002910</t>
  </si>
  <si>
    <t>17003359</t>
  </si>
  <si>
    <t>Nguyễn Bảo Hoàng</t>
  </si>
  <si>
    <t>17003580</t>
  </si>
  <si>
    <t>Trần Nguyễn Huy</t>
  </si>
  <si>
    <t>17003452</t>
  </si>
  <si>
    <t>Trần Anh</t>
  </si>
  <si>
    <t>Thư</t>
  </si>
  <si>
    <t>17003463</t>
  </si>
  <si>
    <t>Trần Trương Anh</t>
  </si>
  <si>
    <t>17003533</t>
  </si>
  <si>
    <t>Trần Quý</t>
  </si>
  <si>
    <t>17003273</t>
  </si>
  <si>
    <t>Lê Thành</t>
  </si>
  <si>
    <t>17003312</t>
  </si>
  <si>
    <t>Đinh Tấn</t>
  </si>
  <si>
    <t>Lớp: 17C1-ĐĐT3 Sĩ số:  28  Khoa: Điện - Điện tử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</si>
  <si>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</si>
  <si>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</si>
  <si>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</si>
  <si>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</si>
  <si>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</si>
  <si>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</si>
  <si>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</si>
  <si>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</si>
  <si>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</si>
  <si>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</si>
  <si>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</si>
  <si>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</si>
  <si>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</si>
  <si>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17003614</t>
  </si>
  <si>
    <t>Lê Huy</t>
  </si>
  <si>
    <t>17003829</t>
  </si>
  <si>
    <t>Hợp</t>
  </si>
  <si>
    <t>17003663</t>
  </si>
  <si>
    <t>Nguyễn Trung</t>
  </si>
  <si>
    <t>Huấn</t>
  </si>
  <si>
    <t>17003830</t>
  </si>
  <si>
    <t>Huỳnh Đức</t>
  </si>
  <si>
    <t>Huyền</t>
  </si>
  <si>
    <t>17003662</t>
  </si>
  <si>
    <t>Lê Nguyễn Ngọc</t>
  </si>
  <si>
    <t>Khải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</si>
  <si>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</si>
  <si>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</si>
  <si>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</si>
  <si>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</si>
  <si>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</si>
  <si>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</si>
  <si>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</si>
  <si>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</si>
  <si>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</si>
  <si>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</si>
  <si>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</si>
  <si>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</si>
  <si>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</si>
  <si>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</si>
  <si>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</si>
  <si>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</si>
  <si>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</si>
  <si>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</si>
  <si>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</si>
  <si>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</si>
  <si>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</si>
  <si>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</si>
  <si>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17003865</t>
  </si>
  <si>
    <t>Nguyễn Lý Lam</t>
  </si>
  <si>
    <t>17004111</t>
  </si>
  <si>
    <t>Võ Hồng</t>
  </si>
  <si>
    <t>17004663</t>
  </si>
  <si>
    <t>17004309</t>
  </si>
  <si>
    <t>Thì</t>
  </si>
  <si>
    <t>17004041</t>
  </si>
  <si>
    <t>Thương</t>
  </si>
  <si>
    <t>17004230</t>
  </si>
  <si>
    <t>Trịnh Ngọc Hải</t>
  </si>
  <si>
    <t>Triều</t>
  </si>
  <si>
    <t>17003738</t>
  </si>
  <si>
    <t>17004077</t>
  </si>
  <si>
    <t>17004304</t>
  </si>
  <si>
    <t>Lớp: 17C1-ĐĐT4 Sĩ số:  32  Khoa: Điện - Điện tử</t>
  </si>
  <si>
    <t>17002663</t>
  </si>
  <si>
    <t>Lê Tuấn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</si>
  <si>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</si>
  <si>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</si>
  <si>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</si>
  <si>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</si>
  <si>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</si>
  <si>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</si>
  <si>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</si>
  <si>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Nguyễn Bá</t>
  </si>
  <si>
    <t>Hà</t>
  </si>
  <si>
    <t>17004145</t>
  </si>
  <si>
    <t>Trịnh Trung</t>
  </si>
  <si>
    <t>17002537</t>
  </si>
  <si>
    <t>Huỳnh Lê Hữu</t>
  </si>
  <si>
    <t>17003290</t>
  </si>
  <si>
    <t>Võ Minh</t>
  </si>
  <si>
    <t>17003914</t>
  </si>
  <si>
    <t>17001941</t>
  </si>
  <si>
    <t>17003633</t>
  </si>
  <si>
    <t>Nghiệp</t>
  </si>
  <si>
    <t>17001787</t>
  </si>
  <si>
    <t>Huỳnh Hoàng</t>
  </si>
  <si>
    <t>17003007</t>
  </si>
  <si>
    <t>Sang</t>
  </si>
  <si>
    <t>17003309</t>
  </si>
  <si>
    <t>Phan Linh</t>
  </si>
  <si>
    <t>17002067</t>
  </si>
  <si>
    <t>Vũ Trần Minh</t>
  </si>
  <si>
    <t>17003260</t>
  </si>
  <si>
    <t>Phan Gia</t>
  </si>
  <si>
    <t>17003786</t>
  </si>
  <si>
    <t>Đỗ Nguyễn Mạnh</t>
  </si>
  <si>
    <t>Thống</t>
  </si>
  <si>
    <t>17003883</t>
  </si>
  <si>
    <t>Trần Nguyễn Hữu</t>
  </si>
  <si>
    <t>Thức</t>
  </si>
  <si>
    <t>17003578</t>
  </si>
  <si>
    <t>Nguyễn Đông</t>
  </si>
  <si>
    <t>17002552</t>
  </si>
  <si>
    <t>Lớp: 17C1-ĐTC1 Sĩ số:  20  Khoa:  Điện - Điện tử</t>
  </si>
  <si>
    <t>17002462</t>
  </si>
  <si>
    <t>Sỳ Trùng</t>
  </si>
  <si>
    <t>17002731</t>
  </si>
  <si>
    <t>Cầu</t>
  </si>
  <si>
    <t>17004473</t>
  </si>
  <si>
    <t>Nguyễn Bình</t>
  </si>
  <si>
    <t>Chánh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</si>
  <si>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</si>
  <si>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</si>
  <si>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</si>
  <si>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</si>
  <si>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</si>
  <si>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</si>
  <si>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</si>
  <si>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</si>
  <si>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</si>
  <si>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</si>
  <si>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</si>
  <si>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</si>
  <si>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Lê Thanh</t>
  </si>
  <si>
    <t>17002297</t>
  </si>
  <si>
    <t>Khanh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</si>
  <si>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</si>
  <si>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</si>
  <si>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</si>
  <si>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</si>
  <si>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</si>
  <si>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</si>
  <si>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</si>
  <si>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</si>
  <si>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</si>
  <si>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</si>
  <si>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</si>
  <si>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</si>
  <si>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</si>
  <si>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</si>
  <si>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</si>
  <si>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</si>
  <si>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</si>
  <si>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</si>
  <si>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</si>
  <si>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</si>
  <si>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</si>
  <si>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</si>
  <si>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</si>
  <si>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Phi</t>
  </si>
  <si>
    <t>17004029</t>
  </si>
  <si>
    <t>17002022</t>
  </si>
  <si>
    <t>Trương Vĩnh</t>
  </si>
  <si>
    <t>17004613</t>
  </si>
  <si>
    <t>17000859</t>
  </si>
  <si>
    <t>17003992</t>
  </si>
  <si>
    <t>Phạm Ngọc</t>
  </si>
  <si>
    <t>17003504</t>
  </si>
  <si>
    <t>Lâm Phước</t>
  </si>
  <si>
    <t>17004571</t>
  </si>
  <si>
    <t>Sáng</t>
  </si>
  <si>
    <t>17003620</t>
  </si>
  <si>
    <t>Phạm</t>
  </si>
  <si>
    <t>17001279</t>
  </si>
  <si>
    <t>Đặng Quốc</t>
  </si>
  <si>
    <t>17002189</t>
  </si>
  <si>
    <t>Hồ Quang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</si>
  <si>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</si>
  <si>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</si>
  <si>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</si>
  <si>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</si>
  <si>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</si>
  <si>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</si>
  <si>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</si>
  <si>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</si>
  <si>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</si>
  <si>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</si>
  <si>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Bùi Hoàng</t>
  </si>
  <si>
    <t>17002260</t>
  </si>
  <si>
    <t>Lê Mạnh</t>
  </si>
  <si>
    <t>17002081</t>
  </si>
  <si>
    <t>Vũ Thiên</t>
  </si>
  <si>
    <t>17004577</t>
  </si>
  <si>
    <t>Phạm Dư</t>
  </si>
  <si>
    <t>Viên</t>
  </si>
  <si>
    <t>Lớp: 17C1-CĐT1 Sĩ số:  45  Khoa:  Điện - Điện tử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</si>
  <si>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</si>
  <si>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</si>
  <si>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</si>
  <si>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</si>
  <si>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</si>
  <si>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</si>
  <si>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</si>
  <si>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</si>
  <si>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</si>
  <si>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</si>
  <si>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</si>
  <si>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</si>
  <si>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17003976</t>
  </si>
  <si>
    <t>Hồ Minh</t>
  </si>
  <si>
    <t>17003677</t>
  </si>
  <si>
    <t>17004792</t>
  </si>
  <si>
    <t>Vy Kim</t>
  </si>
  <si>
    <t>17002924</t>
  </si>
  <si>
    <t>Hoàng Hiếu</t>
  </si>
  <si>
    <t>Hiệp</t>
  </si>
  <si>
    <t>17003564</t>
  </si>
  <si>
    <t>Nguyễn Huy</t>
  </si>
  <si>
    <t>17000796</t>
  </si>
  <si>
    <t>17002846</t>
  </si>
  <si>
    <t>Đoàn Khánh</t>
  </si>
  <si>
    <t>17002402</t>
  </si>
  <si>
    <t>17003979</t>
  </si>
  <si>
    <t>Trần Đức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</si>
  <si>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</si>
  <si>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</si>
  <si>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</si>
  <si>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</si>
  <si>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</si>
  <si>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</si>
  <si>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</si>
  <si>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</si>
  <si>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</si>
  <si>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</si>
  <si>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</si>
  <si>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</si>
  <si>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</si>
  <si>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</si>
  <si>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</si>
  <si>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</si>
  <si>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</si>
  <si>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</si>
  <si>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</si>
  <si>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</si>
  <si>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</si>
  <si>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Đặng Ngọc</t>
  </si>
  <si>
    <t>17001854</t>
  </si>
  <si>
    <t>Thạch</t>
  </si>
  <si>
    <t>17000702</t>
  </si>
  <si>
    <t>17002406</t>
  </si>
  <si>
    <t>Thời</t>
  </si>
  <si>
    <t>17004688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</si>
  <si>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</si>
  <si>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</si>
  <si>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</si>
  <si>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</si>
  <si>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</si>
  <si>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</si>
  <si>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</si>
  <si>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</si>
  <si>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Lớp: 17C1-TĐH1 Sĩ số:  39  Khoa:  Điện - Điện tử</t>
  </si>
  <si>
    <t>DANH SÁCH KHÓA 17 CAO ĐẲNG</t>
  </si>
  <si>
    <t>TT</t>
  </si>
  <si>
    <t>LỚP</t>
  </si>
  <si>
    <t>CVHT</t>
  </si>
  <si>
    <t>SỐ LƯỢNG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</si>
  <si>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</si>
  <si>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</si>
  <si>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</si>
  <si>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</si>
  <si>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</si>
  <si>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</si>
  <si>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</si>
  <si>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</si>
  <si>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17C1-CĐT1</t>
  </si>
  <si>
    <t>17C1-TĐH1</t>
  </si>
  <si>
    <t>Quách Minh Thử</t>
  </si>
  <si>
    <t>Đỗ Huỳnh Thanh Phong</t>
  </si>
  <si>
    <t>Nguyễn Thị Thanh Thảo</t>
  </si>
  <si>
    <t>Nguyễn Anh Tăng</t>
  </si>
  <si>
    <t>Trần Công Tiến</t>
  </si>
  <si>
    <t>Võ Cường</t>
  </si>
  <si>
    <t>Nguyễn Hồng Đức</t>
  </si>
  <si>
    <t>Phạm Minh Nghĩa</t>
  </si>
  <si>
    <t>Trần Hiếu Trinh</t>
  </si>
  <si>
    <t>17C1-ĐTC1</t>
  </si>
  <si>
    <t>Ngô Phong Cường</t>
  </si>
  <si>
    <t>Lê Tiến Đạt</t>
  </si>
  <si>
    <t>đủ</t>
  </si>
  <si>
    <t>36/45</t>
  </si>
  <si>
    <t>Không đi TTTN</t>
  </si>
  <si>
    <t>KXL</t>
  </si>
  <si>
    <t>MSSV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</si>
</sst>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6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20" fillId="2" borderId="14" xfId="0" applyFont="1" applyFill="1" applyBorder="1" applyAlignment="1">
      <alignment horizontal="left" vertical="center"/>
    </xf>
    <xf numFmtId="0" fontId="15" fillId="0" borderId="25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1" fillId="0" borderId="0" xfId="0" applyFont="1"/>
    <xf numFmtId="0" fontId="21" fillId="0" borderId="29" xfId="0" applyFont="1" applyBorder="1" applyAlignment="1">
      <alignment horizontal="center" vertical="center"/>
    </xf>
    <xf numFmtId="0" fontId="21" fillId="0" borderId="29" xfId="0" applyFont="1" applyBorder="1" applyAlignment="1">
      <alignment vertical="center"/>
    </xf>
    <xf numFmtId="0" fontId="22" fillId="0" borderId="29" xfId="0" applyFont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1" xfId="0" applyFont="1" applyBorder="1" applyAlignment="1">
      <alignment horizontal="center" vertical="center"/>
    </xf>
    <xf numFmtId="0" fontId="15" fillId="0" borderId="33" xfId="0" applyFont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5" fillId="0" borderId="35" xfId="0" quotePrefix="1" applyFont="1" applyBorder="1" applyAlignment="1">
      <alignment horizontal="center" vertical="center" wrapText="1"/>
    </xf>
    <xf numFmtId="0" fontId="1" fillId="0" borderId="35" xfId="0" applyFont="1" applyBorder="1" applyAlignment="1">
      <alignment vertical="center"/>
    </xf>
    <xf numFmtId="0" fontId="16" fillId="2" borderId="35" xfId="0" applyFont="1" applyFill="1" applyBorder="1" applyAlignment="1">
      <alignment horizontal="left" vertical="center"/>
    </xf>
    <xf numFmtId="0" fontId="18" fillId="2" borderId="35" xfId="0" applyFont="1" applyFill="1" applyBorder="1" applyAlignment="1">
      <alignment horizontal="left" vertical="center"/>
    </xf>
    <xf numFmtId="0" fontId="17" fillId="2" borderId="35" xfId="0" applyFont="1" applyFill="1" applyBorder="1" applyAlignment="1">
      <alignment horizontal="left" vertical="center"/>
    </xf>
    <xf numFmtId="0" fontId="13" fillId="0" borderId="35" xfId="0" applyFont="1" applyBorder="1" applyAlignment="1">
      <alignment horizontal="center" vertical="center"/>
    </xf>
    <xf numFmtId="0" fontId="15" fillId="0" borderId="33" xfId="0" applyFont="1" applyBorder="1" applyAlignment="1">
      <alignment horizontal="left" vertical="center" wrapText="1"/>
    </xf>
    <xf numFmtId="0" fontId="15" fillId="0" borderId="34" xfId="0" applyFont="1" applyBorder="1" applyAlignment="1">
      <alignment horizontal="left" vertical="center" wrapText="1"/>
    </xf>
    <xf numFmtId="0" fontId="1" fillId="2" borderId="35" xfId="0" applyFont="1" applyFill="1" applyBorder="1" applyAlignment="1">
      <alignment horizontal="left" vertical="center"/>
    </xf>
    <xf numFmtId="0" fontId="20" fillId="2" borderId="35" xfId="0" applyFont="1" applyFill="1" applyBorder="1" applyAlignment="1">
      <alignment horizontal="left" vertical="center"/>
    </xf>
    <xf numFmtId="0" fontId="19" fillId="2" borderId="35" xfId="0" applyFont="1" applyFill="1" applyBorder="1" applyAlignment="1">
      <alignment horizontal="left" vertical="center"/>
    </xf>
    <xf numFmtId="0" fontId="10" fillId="0" borderId="3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6699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6700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174</xdr:row>
      <xdr:rowOff>66675</xdr:rowOff>
    </xdr:from>
    <xdr:to>
      <xdr:col>2</xdr:col>
      <xdr:colOff>914400</xdr:colOff>
      <xdr:row>174</xdr:row>
      <xdr:rowOff>66675</xdr:rowOff>
    </xdr:to>
    <xdr:sp macro="" textlink="">
      <xdr:nvSpPr>
        <xdr:cNvPr id="6701" name="Line 45"/>
        <xdr:cNvSpPr>
          <a:spLocks noChangeShapeType="1"/>
        </xdr:cNvSpPr>
      </xdr:nvSpPr>
      <xdr:spPr bwMode="auto">
        <a:xfrm>
          <a:off x="10287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172</xdr:row>
      <xdr:rowOff>209550</xdr:rowOff>
    </xdr:from>
    <xdr:to>
      <xdr:col>8</xdr:col>
      <xdr:colOff>504825</xdr:colOff>
      <xdr:row>172</xdr:row>
      <xdr:rowOff>209550</xdr:rowOff>
    </xdr:to>
    <xdr:sp macro="" textlink="">
      <xdr:nvSpPr>
        <xdr:cNvPr id="6702" name="Line 46"/>
        <xdr:cNvSpPr>
          <a:spLocks noChangeShapeType="1"/>
        </xdr:cNvSpPr>
      </xdr:nvSpPr>
      <xdr:spPr bwMode="auto">
        <a:xfrm>
          <a:off x="3752850" y="43586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263</xdr:row>
      <xdr:rowOff>66675</xdr:rowOff>
    </xdr:from>
    <xdr:to>
      <xdr:col>2</xdr:col>
      <xdr:colOff>1028700</xdr:colOff>
      <xdr:row>263</xdr:row>
      <xdr:rowOff>66675</xdr:rowOff>
    </xdr:to>
    <xdr:sp macro="" textlink="">
      <xdr:nvSpPr>
        <xdr:cNvPr id="6703" name="Line 47"/>
        <xdr:cNvSpPr>
          <a:spLocks noChangeShapeType="1"/>
        </xdr:cNvSpPr>
      </xdr:nvSpPr>
      <xdr:spPr bwMode="auto">
        <a:xfrm>
          <a:off x="1143000" y="65370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261</xdr:row>
      <xdr:rowOff>209550</xdr:rowOff>
    </xdr:from>
    <xdr:to>
      <xdr:col>8</xdr:col>
      <xdr:colOff>504825</xdr:colOff>
      <xdr:row>261</xdr:row>
      <xdr:rowOff>209550</xdr:rowOff>
    </xdr:to>
    <xdr:sp macro="" textlink="">
      <xdr:nvSpPr>
        <xdr:cNvPr id="6704" name="Line 48"/>
        <xdr:cNvSpPr>
          <a:spLocks noChangeShapeType="1"/>
        </xdr:cNvSpPr>
      </xdr:nvSpPr>
      <xdr:spPr bwMode="auto">
        <a:xfrm>
          <a:off x="3752850" y="65093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352</xdr:row>
      <xdr:rowOff>57150</xdr:rowOff>
    </xdr:from>
    <xdr:to>
      <xdr:col>2</xdr:col>
      <xdr:colOff>971550</xdr:colOff>
      <xdr:row>352</xdr:row>
      <xdr:rowOff>57150</xdr:rowOff>
    </xdr:to>
    <xdr:sp macro="" textlink="">
      <xdr:nvSpPr>
        <xdr:cNvPr id="6705" name="Line 49"/>
        <xdr:cNvSpPr>
          <a:spLocks noChangeShapeType="1"/>
        </xdr:cNvSpPr>
      </xdr:nvSpPr>
      <xdr:spPr bwMode="auto">
        <a:xfrm>
          <a:off x="1085850" y="8682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350</xdr:row>
      <xdr:rowOff>209550</xdr:rowOff>
    </xdr:from>
    <xdr:to>
      <xdr:col>8</xdr:col>
      <xdr:colOff>504825</xdr:colOff>
      <xdr:row>350</xdr:row>
      <xdr:rowOff>209550</xdr:rowOff>
    </xdr:to>
    <xdr:sp macro="" textlink="">
      <xdr:nvSpPr>
        <xdr:cNvPr id="6706" name="Line 50"/>
        <xdr:cNvSpPr>
          <a:spLocks noChangeShapeType="1"/>
        </xdr:cNvSpPr>
      </xdr:nvSpPr>
      <xdr:spPr bwMode="auto">
        <a:xfrm>
          <a:off x="3752850" y="86563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439</xdr:row>
      <xdr:rowOff>66675</xdr:rowOff>
    </xdr:from>
    <xdr:to>
      <xdr:col>2</xdr:col>
      <xdr:colOff>962025</xdr:colOff>
      <xdr:row>439</xdr:row>
      <xdr:rowOff>66675</xdr:rowOff>
    </xdr:to>
    <xdr:sp macro="" textlink="">
      <xdr:nvSpPr>
        <xdr:cNvPr id="6707" name="Line 51"/>
        <xdr:cNvSpPr>
          <a:spLocks noChangeShapeType="1"/>
        </xdr:cNvSpPr>
      </xdr:nvSpPr>
      <xdr:spPr bwMode="auto">
        <a:xfrm>
          <a:off x="1076325" y="108061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437</xdr:row>
      <xdr:rowOff>209550</xdr:rowOff>
    </xdr:from>
    <xdr:to>
      <xdr:col>8</xdr:col>
      <xdr:colOff>504825</xdr:colOff>
      <xdr:row>437</xdr:row>
      <xdr:rowOff>209550</xdr:rowOff>
    </xdr:to>
    <xdr:sp macro="" textlink="">
      <xdr:nvSpPr>
        <xdr:cNvPr id="6708" name="Line 52"/>
        <xdr:cNvSpPr>
          <a:spLocks noChangeShapeType="1"/>
        </xdr:cNvSpPr>
      </xdr:nvSpPr>
      <xdr:spPr bwMode="auto">
        <a:xfrm>
          <a:off x="3752850" y="1077849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525</xdr:row>
      <xdr:rowOff>57150</xdr:rowOff>
    </xdr:from>
    <xdr:to>
      <xdr:col>2</xdr:col>
      <xdr:colOff>933450</xdr:colOff>
      <xdr:row>525</xdr:row>
      <xdr:rowOff>57150</xdr:rowOff>
    </xdr:to>
    <xdr:sp macro="" textlink="">
      <xdr:nvSpPr>
        <xdr:cNvPr id="6709" name="Line 53"/>
        <xdr:cNvSpPr>
          <a:spLocks noChangeShapeType="1"/>
        </xdr:cNvSpPr>
      </xdr:nvSpPr>
      <xdr:spPr bwMode="auto">
        <a:xfrm>
          <a:off x="1047750" y="129368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523</xdr:row>
      <xdr:rowOff>209550</xdr:rowOff>
    </xdr:from>
    <xdr:to>
      <xdr:col>8</xdr:col>
      <xdr:colOff>504825</xdr:colOff>
      <xdr:row>523</xdr:row>
      <xdr:rowOff>209550</xdr:rowOff>
    </xdr:to>
    <xdr:sp macro="" textlink="">
      <xdr:nvSpPr>
        <xdr:cNvPr id="6710" name="Line 54"/>
        <xdr:cNvSpPr>
          <a:spLocks noChangeShapeType="1"/>
        </xdr:cNvSpPr>
      </xdr:nvSpPr>
      <xdr:spPr bwMode="auto">
        <a:xfrm>
          <a:off x="3752850" y="129101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605</xdr:row>
      <xdr:rowOff>66675</xdr:rowOff>
    </xdr:from>
    <xdr:to>
      <xdr:col>2</xdr:col>
      <xdr:colOff>1000125</xdr:colOff>
      <xdr:row>605</xdr:row>
      <xdr:rowOff>66675</xdr:rowOff>
    </xdr:to>
    <xdr:sp macro="" textlink="">
      <xdr:nvSpPr>
        <xdr:cNvPr id="6711" name="Line 55"/>
        <xdr:cNvSpPr>
          <a:spLocks noChangeShapeType="1"/>
        </xdr:cNvSpPr>
      </xdr:nvSpPr>
      <xdr:spPr bwMode="auto">
        <a:xfrm>
          <a:off x="1114425" y="15065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603</xdr:row>
      <xdr:rowOff>209550</xdr:rowOff>
    </xdr:from>
    <xdr:to>
      <xdr:col>8</xdr:col>
      <xdr:colOff>504825</xdr:colOff>
      <xdr:row>603</xdr:row>
      <xdr:rowOff>209550</xdr:rowOff>
    </xdr:to>
    <xdr:sp macro="" textlink="">
      <xdr:nvSpPr>
        <xdr:cNvPr id="6712" name="Line 56"/>
        <xdr:cNvSpPr>
          <a:spLocks noChangeShapeType="1"/>
        </xdr:cNvSpPr>
      </xdr:nvSpPr>
      <xdr:spPr bwMode="auto">
        <a:xfrm>
          <a:off x="3752850" y="150380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737</xdr:row>
      <xdr:rowOff>76200</xdr:rowOff>
    </xdr:from>
    <xdr:to>
      <xdr:col>2</xdr:col>
      <xdr:colOff>981075</xdr:colOff>
      <xdr:row>737</xdr:row>
      <xdr:rowOff>76200</xdr:rowOff>
    </xdr:to>
    <xdr:sp macro="" textlink="">
      <xdr:nvSpPr>
        <xdr:cNvPr id="6713" name="Line 57"/>
        <xdr:cNvSpPr>
          <a:spLocks noChangeShapeType="1"/>
        </xdr:cNvSpPr>
      </xdr:nvSpPr>
      <xdr:spPr bwMode="auto">
        <a:xfrm>
          <a:off x="1095375" y="193243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735</xdr:row>
      <xdr:rowOff>209550</xdr:rowOff>
    </xdr:from>
    <xdr:to>
      <xdr:col>8</xdr:col>
      <xdr:colOff>504825</xdr:colOff>
      <xdr:row>735</xdr:row>
      <xdr:rowOff>209550</xdr:rowOff>
    </xdr:to>
    <xdr:sp macro="" textlink="">
      <xdr:nvSpPr>
        <xdr:cNvPr id="6714" name="Line 58"/>
        <xdr:cNvSpPr>
          <a:spLocks noChangeShapeType="1"/>
        </xdr:cNvSpPr>
      </xdr:nvSpPr>
      <xdr:spPr bwMode="auto">
        <a:xfrm>
          <a:off x="3752850" y="192957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689</xdr:row>
      <xdr:rowOff>57150</xdr:rowOff>
    </xdr:from>
    <xdr:to>
      <xdr:col>2</xdr:col>
      <xdr:colOff>933450</xdr:colOff>
      <xdr:row>689</xdr:row>
      <xdr:rowOff>57150</xdr:rowOff>
    </xdr:to>
    <xdr:sp macro="" textlink="">
      <xdr:nvSpPr>
        <xdr:cNvPr id="6715" name="Line 59"/>
        <xdr:cNvSpPr>
          <a:spLocks noChangeShapeType="1"/>
        </xdr:cNvSpPr>
      </xdr:nvSpPr>
      <xdr:spPr bwMode="auto">
        <a:xfrm>
          <a:off x="1047750" y="171773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687</xdr:row>
      <xdr:rowOff>209550</xdr:rowOff>
    </xdr:from>
    <xdr:to>
      <xdr:col>8</xdr:col>
      <xdr:colOff>504825</xdr:colOff>
      <xdr:row>687</xdr:row>
      <xdr:rowOff>209550</xdr:rowOff>
    </xdr:to>
    <xdr:sp macro="" textlink="">
      <xdr:nvSpPr>
        <xdr:cNvPr id="6716" name="Line 60"/>
        <xdr:cNvSpPr>
          <a:spLocks noChangeShapeType="1"/>
        </xdr:cNvSpPr>
      </xdr:nvSpPr>
      <xdr:spPr bwMode="auto">
        <a:xfrm>
          <a:off x="3752850" y="171507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824</xdr:row>
      <xdr:rowOff>57150</xdr:rowOff>
    </xdr:from>
    <xdr:to>
      <xdr:col>2</xdr:col>
      <xdr:colOff>895350</xdr:colOff>
      <xdr:row>824</xdr:row>
      <xdr:rowOff>57150</xdr:rowOff>
    </xdr:to>
    <xdr:sp macro="" textlink="">
      <xdr:nvSpPr>
        <xdr:cNvPr id="6717" name="Line 61"/>
        <xdr:cNvSpPr>
          <a:spLocks noChangeShapeType="1"/>
        </xdr:cNvSpPr>
      </xdr:nvSpPr>
      <xdr:spPr bwMode="auto">
        <a:xfrm>
          <a:off x="1009650" y="21419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822</xdr:row>
      <xdr:rowOff>209550</xdr:rowOff>
    </xdr:from>
    <xdr:to>
      <xdr:col>8</xdr:col>
      <xdr:colOff>504825</xdr:colOff>
      <xdr:row>822</xdr:row>
      <xdr:rowOff>209550</xdr:rowOff>
    </xdr:to>
    <xdr:sp macro="" textlink="">
      <xdr:nvSpPr>
        <xdr:cNvPr id="6718" name="Line 62"/>
        <xdr:cNvSpPr>
          <a:spLocks noChangeShapeType="1"/>
        </xdr:cNvSpPr>
      </xdr:nvSpPr>
      <xdr:spPr bwMode="auto">
        <a:xfrm>
          <a:off x="3752850" y="21393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98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8217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386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43110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4779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645033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04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85782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7375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1070991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858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752850" y="128282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16" name="Line 55"/>
        <xdr:cNvSpPr>
          <a:spLocks noChangeShapeType="1"/>
        </xdr:cNvSpPr>
      </xdr:nvSpPr>
      <xdr:spPr bwMode="auto">
        <a:xfrm>
          <a:off x="1114425" y="149847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56"/>
        <xdr:cNvSpPr>
          <a:spLocks noChangeShapeType="1"/>
        </xdr:cNvSpPr>
      </xdr:nvSpPr>
      <xdr:spPr bwMode="auto">
        <a:xfrm>
          <a:off x="3752850" y="149571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18" name="Line 57"/>
        <xdr:cNvSpPr>
          <a:spLocks noChangeShapeType="1"/>
        </xdr:cNvSpPr>
      </xdr:nvSpPr>
      <xdr:spPr bwMode="auto">
        <a:xfrm>
          <a:off x="1095375" y="18168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9" name="Line 58"/>
        <xdr:cNvSpPr>
          <a:spLocks noChangeShapeType="1"/>
        </xdr:cNvSpPr>
      </xdr:nvSpPr>
      <xdr:spPr bwMode="auto">
        <a:xfrm>
          <a:off x="3752850" y="1814036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0" name="Line 59"/>
        <xdr:cNvSpPr>
          <a:spLocks noChangeShapeType="1"/>
        </xdr:cNvSpPr>
      </xdr:nvSpPr>
      <xdr:spPr bwMode="auto">
        <a:xfrm>
          <a:off x="1047750" y="17096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1" name="Line 60"/>
        <xdr:cNvSpPr>
          <a:spLocks noChangeShapeType="1"/>
        </xdr:cNvSpPr>
      </xdr:nvSpPr>
      <xdr:spPr bwMode="auto">
        <a:xfrm>
          <a:off x="3752850" y="1706975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22" name="Line 61"/>
        <xdr:cNvSpPr>
          <a:spLocks noChangeShapeType="1"/>
        </xdr:cNvSpPr>
      </xdr:nvSpPr>
      <xdr:spPr bwMode="auto">
        <a:xfrm>
          <a:off x="1009650" y="20275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3" name="Line 62"/>
        <xdr:cNvSpPr>
          <a:spLocks noChangeShapeType="1"/>
        </xdr:cNvSpPr>
      </xdr:nvSpPr>
      <xdr:spPr bwMode="auto">
        <a:xfrm>
          <a:off x="3752850" y="202491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opLeftCell="A7" workbookViewId="0">
      <selection activeCell="F11" sqref="F11"/>
    </sheetView>
  </sheetViews>
  <sheetFormatPr defaultRowHeight="18.75" x14ac:dyDescent="0.3"/>
  <cols>
    <col min="1" max="1" width="6.83203125" style="66" customWidth="1"/>
    <col min="2" max="2" width="19.1640625" style="66" customWidth="1"/>
    <col min="3" max="3" width="35" style="66" customWidth="1"/>
    <col min="4" max="4" width="17.1640625" style="66" customWidth="1"/>
    <col min="5" max="5" width="28.33203125" style="66" customWidth="1"/>
    <col min="6" max="16384" width="9.33203125" style="66"/>
  </cols>
  <sheetData>
    <row r="1" spans="1:5" ht="27.75" customHeight="1" x14ac:dyDescent="0.3">
      <c r="A1" s="75" t="s">
        <v>907</v>
      </c>
      <c r="B1" s="75"/>
      <c r="C1" s="75"/>
      <c r="D1" s="75"/>
      <c r="E1" s="75"/>
    </row>
    <row r="3" spans="1:5" ht="34.5" customHeight="1" x14ac:dyDescent="0.3">
      <c r="A3" s="69" t="s">
        <v>908</v>
      </c>
      <c r="B3" s="69" t="s">
        <v>909</v>
      </c>
      <c r="C3" s="69" t="s">
        <v>910</v>
      </c>
      <c r="D3" s="69" t="s">
        <v>911</v>
      </c>
      <c r="E3" s="69" t="s">
        <v>12</v>
      </c>
    </row>
    <row r="4" spans="1:5" ht="34.5" customHeight="1" x14ac:dyDescent="0.3">
      <c r="A4" s="67">
        <v>1</v>
      </c>
      <c r="B4" s="68" t="s">
        <v>912</v>
      </c>
      <c r="C4" s="68" t="s">
        <v>922</v>
      </c>
      <c r="D4" s="67">
        <v>45</v>
      </c>
      <c r="E4" s="67" t="s">
        <v>934</v>
      </c>
    </row>
    <row r="5" spans="1:5" ht="34.5" customHeight="1" x14ac:dyDescent="0.3">
      <c r="A5" s="67">
        <v>2</v>
      </c>
      <c r="B5" s="68" t="s">
        <v>913</v>
      </c>
      <c r="C5" s="68" t="s">
        <v>923</v>
      </c>
      <c r="D5" s="67">
        <v>47</v>
      </c>
      <c r="E5" s="67" t="s">
        <v>934</v>
      </c>
    </row>
    <row r="6" spans="1:5" ht="34.5" customHeight="1" x14ac:dyDescent="0.3">
      <c r="A6" s="67">
        <v>3</v>
      </c>
      <c r="B6" s="68" t="s">
        <v>914</v>
      </c>
      <c r="C6" s="68" t="s">
        <v>924</v>
      </c>
      <c r="D6" s="67">
        <v>34</v>
      </c>
      <c r="E6" s="67"/>
    </row>
    <row r="7" spans="1:5" ht="34.5" customHeight="1" x14ac:dyDescent="0.3">
      <c r="A7" s="67">
        <v>4</v>
      </c>
      <c r="B7" s="68" t="s">
        <v>915</v>
      </c>
      <c r="C7" s="68" t="s">
        <v>925</v>
      </c>
      <c r="D7" s="67">
        <v>38</v>
      </c>
      <c r="E7" s="67" t="s">
        <v>934</v>
      </c>
    </row>
    <row r="8" spans="1:5" ht="34.5" customHeight="1" x14ac:dyDescent="0.3">
      <c r="A8" s="67">
        <v>5</v>
      </c>
      <c r="B8" s="68" t="s">
        <v>916</v>
      </c>
      <c r="C8" s="68" t="s">
        <v>926</v>
      </c>
      <c r="D8" s="67">
        <v>37</v>
      </c>
      <c r="E8" s="67" t="s">
        <v>934</v>
      </c>
    </row>
    <row r="9" spans="1:5" ht="34.5" customHeight="1" x14ac:dyDescent="0.3">
      <c r="A9" s="67">
        <v>6</v>
      </c>
      <c r="B9" s="68" t="s">
        <v>917</v>
      </c>
      <c r="C9" s="68" t="s">
        <v>927</v>
      </c>
      <c r="D9" s="67">
        <v>39</v>
      </c>
      <c r="E9" s="67" t="s">
        <v>934</v>
      </c>
    </row>
    <row r="10" spans="1:5" ht="34.5" customHeight="1" x14ac:dyDescent="0.3">
      <c r="A10" s="67">
        <v>7</v>
      </c>
      <c r="B10" s="68" t="s">
        <v>918</v>
      </c>
      <c r="C10" s="68" t="s">
        <v>928</v>
      </c>
      <c r="D10" s="67">
        <v>28</v>
      </c>
      <c r="E10" s="67"/>
    </row>
    <row r="11" spans="1:5" ht="34.5" customHeight="1" x14ac:dyDescent="0.3">
      <c r="A11" s="67">
        <v>8</v>
      </c>
      <c r="B11" s="68" t="s">
        <v>919</v>
      </c>
      <c r="C11" s="68" t="s">
        <v>929</v>
      </c>
      <c r="D11" s="67">
        <v>32</v>
      </c>
      <c r="E11" s="67" t="s">
        <v>934</v>
      </c>
    </row>
    <row r="12" spans="1:5" ht="34.5" customHeight="1" x14ac:dyDescent="0.3">
      <c r="A12" s="67">
        <v>9</v>
      </c>
      <c r="B12" s="68" t="s">
        <v>931</v>
      </c>
      <c r="C12" s="68" t="s">
        <v>930</v>
      </c>
      <c r="D12" s="67">
        <v>20</v>
      </c>
      <c r="E12" s="67"/>
    </row>
    <row r="13" spans="1:5" ht="34.5" customHeight="1" x14ac:dyDescent="0.3">
      <c r="A13" s="67">
        <v>10</v>
      </c>
      <c r="B13" s="68" t="s">
        <v>920</v>
      </c>
      <c r="C13" s="68" t="s">
        <v>932</v>
      </c>
      <c r="D13" s="67">
        <v>45</v>
      </c>
      <c r="E13" s="67" t="s">
        <v>935</v>
      </c>
    </row>
    <row r="14" spans="1:5" ht="34.5" customHeight="1" x14ac:dyDescent="0.3">
      <c r="A14" s="67">
        <v>11</v>
      </c>
      <c r="B14" s="68" t="s">
        <v>921</v>
      </c>
      <c r="C14" s="68" t="s">
        <v>933</v>
      </c>
      <c r="D14" s="67">
        <v>39</v>
      </c>
      <c r="E14" s="67" t="s">
        <v>934</v>
      </c>
    </row>
  </sheetData>
  <mergeCells count="1">
    <mergeCell ref="A1:E1"/>
  </mergeCells>
  <pageMargins left="0.52" right="0.2" top="0.37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67"/>
  <sheetViews>
    <sheetView view="pageBreakPreview" topLeftCell="A856" zoomScaleNormal="100" workbookViewId="0">
      <selection activeCell="B18" sqref="B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4</v>
      </c>
    </row>
    <row r="2" spans="1:20" ht="17.100000000000001" customHeight="1" x14ac:dyDescent="0.25">
      <c r="A2" s="79" t="s">
        <v>30</v>
      </c>
      <c r="B2" s="79"/>
      <c r="C2" s="79"/>
      <c r="D2" s="79"/>
      <c r="E2" s="80" t="s">
        <v>5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6" t="s">
        <v>2</v>
      </c>
      <c r="B3" s="76"/>
      <c r="C3" s="76"/>
      <c r="D3" s="76"/>
      <c r="E3" s="81" t="s">
        <v>6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6" t="s">
        <v>3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8" t="s">
        <v>7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8" t="s">
        <v>35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2" t="s">
        <v>164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8</v>
      </c>
      <c r="B10" s="40"/>
      <c r="C10" s="85" t="s">
        <v>9</v>
      </c>
      <c r="D10" s="86"/>
      <c r="E10" s="89" t="s">
        <v>10</v>
      </c>
      <c r="F10" s="90"/>
      <c r="G10" s="89" t="s">
        <v>11</v>
      </c>
      <c r="H10" s="90"/>
      <c r="I10" s="91" t="s">
        <v>12</v>
      </c>
    </row>
    <row r="11" spans="1:20" s="12" customFormat="1" ht="30" customHeight="1" x14ac:dyDescent="0.2">
      <c r="A11" s="84"/>
      <c r="B11" s="39"/>
      <c r="C11" s="87"/>
      <c r="D11" s="88"/>
      <c r="E11" s="13" t="s">
        <v>13</v>
      </c>
      <c r="F11" s="13" t="s">
        <v>14</v>
      </c>
      <c r="G11" s="13" t="s">
        <v>13</v>
      </c>
      <c r="H11" s="13" t="s">
        <v>14</v>
      </c>
      <c r="I11" s="84"/>
    </row>
    <row r="12" spans="1:20" s="12" customFormat="1" ht="20.100000000000001" customHeight="1" x14ac:dyDescent="0.2">
      <c r="A12" s="14">
        <v>1</v>
      </c>
      <c r="B12" s="41" t="s">
        <v>37</v>
      </c>
      <c r="C12" s="61" t="s">
        <v>38</v>
      </c>
      <c r="D12" s="62" t="s">
        <v>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1" t="s">
        <v>40</v>
      </c>
      <c r="C13" s="63" t="s">
        <v>41</v>
      </c>
      <c r="D13" s="64" t="s">
        <v>42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1" t="s">
        <v>43</v>
      </c>
      <c r="C14" s="63" t="s">
        <v>38</v>
      </c>
      <c r="D14" s="64" t="s">
        <v>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1" t="s">
        <v>45</v>
      </c>
      <c r="C15" s="63" t="s">
        <v>46</v>
      </c>
      <c r="D15" s="64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1" t="s">
        <v>47</v>
      </c>
      <c r="C16" s="63" t="s">
        <v>48</v>
      </c>
      <c r="D16" s="64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1" t="s">
        <v>50</v>
      </c>
      <c r="C17" s="63" t="s">
        <v>51</v>
      </c>
      <c r="D17" s="64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1" t="s">
        <v>53</v>
      </c>
      <c r="C18" s="63" t="s">
        <v>54</v>
      </c>
      <c r="D18" s="64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1" t="s">
        <v>56</v>
      </c>
      <c r="C19" s="63" t="s">
        <v>57</v>
      </c>
      <c r="D19" s="64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1" t="s">
        <v>59</v>
      </c>
      <c r="C20" s="63" t="s">
        <v>60</v>
      </c>
      <c r="D20" s="64" t="s">
        <v>61</v>
      </c>
      <c r="E20" s="15"/>
      <c r="F20" s="15"/>
      <c r="G20" s="15"/>
      <c r="H20" s="15"/>
      <c r="I20" s="43"/>
    </row>
    <row r="21" spans="1:9" s="12" customFormat="1" ht="20.100000000000001" customHeight="1" x14ac:dyDescent="0.2">
      <c r="A21" s="14">
        <v>10</v>
      </c>
      <c r="B21" s="41" t="s">
        <v>62</v>
      </c>
      <c r="C21" s="63" t="s">
        <v>63</v>
      </c>
      <c r="D21" s="64" t="s">
        <v>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1" t="s">
        <v>64</v>
      </c>
      <c r="C22" s="63" t="s">
        <v>65</v>
      </c>
      <c r="D22" s="64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1" t="s">
        <v>67</v>
      </c>
      <c r="C23" s="63" t="s">
        <v>68</v>
      </c>
      <c r="D23" s="64" t="s">
        <v>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1" t="s">
        <v>70</v>
      </c>
      <c r="C24" s="63" t="s">
        <v>71</v>
      </c>
      <c r="D24" s="64" t="s">
        <v>72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1" t="s">
        <v>73</v>
      </c>
      <c r="C25" s="63" t="s">
        <v>74</v>
      </c>
      <c r="D25" s="64" t="s">
        <v>72</v>
      </c>
      <c r="E25" s="15"/>
      <c r="F25" s="15"/>
      <c r="G25" s="15"/>
      <c r="H25" s="15"/>
      <c r="I25" s="43"/>
    </row>
    <row r="26" spans="1:9" s="12" customFormat="1" ht="20.100000000000001" customHeight="1" x14ac:dyDescent="0.2">
      <c r="A26" s="14">
        <v>15</v>
      </c>
      <c r="B26" s="41" t="s">
        <v>75</v>
      </c>
      <c r="C26" s="63" t="s">
        <v>76</v>
      </c>
      <c r="D26" s="64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1" t="s">
        <v>78</v>
      </c>
      <c r="C27" s="63" t="s">
        <v>79</v>
      </c>
      <c r="D27" s="64" t="s">
        <v>80</v>
      </c>
      <c r="E27" s="15"/>
      <c r="F27" s="15"/>
      <c r="G27" s="15"/>
      <c r="H27" s="15"/>
      <c r="I27" s="43"/>
    </row>
    <row r="28" spans="1:9" s="12" customFormat="1" ht="20.100000000000001" customHeight="1" x14ac:dyDescent="0.2">
      <c r="A28" s="14">
        <v>17</v>
      </c>
      <c r="B28" s="41" t="s">
        <v>81</v>
      </c>
      <c r="C28" s="63" t="s">
        <v>82</v>
      </c>
      <c r="D28" s="64" t="s">
        <v>80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1" t="s">
        <v>83</v>
      </c>
      <c r="C29" s="63" t="s">
        <v>84</v>
      </c>
      <c r="D29" s="64" t="s">
        <v>85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1" t="s">
        <v>86</v>
      </c>
      <c r="C30" s="63" t="s">
        <v>87</v>
      </c>
      <c r="D30" s="64" t="s">
        <v>88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1" t="s">
        <v>89</v>
      </c>
      <c r="C31" s="63" t="s">
        <v>90</v>
      </c>
      <c r="D31" s="64" t="s">
        <v>91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1" t="s">
        <v>92</v>
      </c>
      <c r="C32" s="63" t="s">
        <v>93</v>
      </c>
      <c r="D32" s="64" t="s">
        <v>94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1" t="s">
        <v>95</v>
      </c>
      <c r="C33" s="63" t="s">
        <v>96</v>
      </c>
      <c r="D33" s="64" t="s">
        <v>97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1" t="s">
        <v>98</v>
      </c>
      <c r="C34" s="63" t="s">
        <v>99</v>
      </c>
      <c r="D34" s="64" t="s">
        <v>100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1" t="s">
        <v>101</v>
      </c>
      <c r="C35" s="63" t="s">
        <v>102</v>
      </c>
      <c r="D35" s="64" t="s">
        <v>103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1" t="s">
        <v>104</v>
      </c>
      <c r="C36" s="63" t="s">
        <v>105</v>
      </c>
      <c r="D36" s="64" t="s">
        <v>106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1" t="s">
        <v>107</v>
      </c>
      <c r="C37" s="63" t="s">
        <v>108</v>
      </c>
      <c r="D37" s="64" t="s">
        <v>109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14">
        <v>27</v>
      </c>
      <c r="B38" s="41" t="s">
        <v>110</v>
      </c>
      <c r="C38" s="63" t="s">
        <v>111</v>
      </c>
      <c r="D38" s="64" t="s">
        <v>112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1" t="s">
        <v>113</v>
      </c>
      <c r="C39" s="63" t="s">
        <v>114</v>
      </c>
      <c r="D39" s="64" t="s">
        <v>115</v>
      </c>
      <c r="E39" s="15"/>
      <c r="F39" s="15"/>
      <c r="G39" s="15"/>
      <c r="H39" s="15"/>
      <c r="I39" s="45"/>
    </row>
    <row r="40" spans="1:9" s="12" customFormat="1" ht="20.100000000000001" customHeight="1" x14ac:dyDescent="0.2">
      <c r="A40" s="14">
        <v>29</v>
      </c>
      <c r="B40" s="41" t="s">
        <v>116</v>
      </c>
      <c r="C40" s="63" t="s">
        <v>117</v>
      </c>
      <c r="D40" s="64" t="s">
        <v>118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14">
        <v>30</v>
      </c>
      <c r="B41" s="41" t="s">
        <v>119</v>
      </c>
      <c r="C41" s="63" t="s">
        <v>120</v>
      </c>
      <c r="D41" s="64" t="s">
        <v>121</v>
      </c>
      <c r="E41" s="15"/>
      <c r="F41" s="15"/>
      <c r="G41" s="15"/>
      <c r="H41" s="15"/>
      <c r="I41" s="43"/>
    </row>
    <row r="42" spans="1:9" s="12" customFormat="1" ht="20.100000000000001" customHeight="1" x14ac:dyDescent="0.2">
      <c r="A42" s="14">
        <v>31</v>
      </c>
      <c r="B42" s="41" t="s">
        <v>122</v>
      </c>
      <c r="C42" s="63" t="s">
        <v>123</v>
      </c>
      <c r="D42" s="64" t="s">
        <v>124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1" t="s">
        <v>125</v>
      </c>
      <c r="C43" s="63" t="s">
        <v>126</v>
      </c>
      <c r="D43" s="64" t="s">
        <v>127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1" t="s">
        <v>128</v>
      </c>
      <c r="C44" s="63" t="s">
        <v>129</v>
      </c>
      <c r="D44" s="64" t="s">
        <v>130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1" t="s">
        <v>131</v>
      </c>
      <c r="C45" s="63" t="s">
        <v>132</v>
      </c>
      <c r="D45" s="64" t="s">
        <v>133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1" t="s">
        <v>134</v>
      </c>
      <c r="C46" s="63" t="s">
        <v>135</v>
      </c>
      <c r="D46" s="64" t="s">
        <v>133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1" t="s">
        <v>136</v>
      </c>
      <c r="C47" s="63" t="s">
        <v>137</v>
      </c>
      <c r="D47" s="64" t="s">
        <v>133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1" t="s">
        <v>138</v>
      </c>
      <c r="C48" s="63" t="s">
        <v>139</v>
      </c>
      <c r="D48" s="64" t="s">
        <v>140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1" t="s">
        <v>141</v>
      </c>
      <c r="C49" s="63" t="s">
        <v>142</v>
      </c>
      <c r="D49" s="64" t="s">
        <v>143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1" t="s">
        <v>144</v>
      </c>
      <c r="C50" s="63" t="s">
        <v>145</v>
      </c>
      <c r="D50" s="64" t="s">
        <v>146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1" t="s">
        <v>147</v>
      </c>
      <c r="C51" s="63" t="s">
        <v>148</v>
      </c>
      <c r="D51" s="64" t="s">
        <v>146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1" t="s">
        <v>149</v>
      </c>
      <c r="C52" s="63" t="s">
        <v>150</v>
      </c>
      <c r="D52" s="64" t="s">
        <v>151</v>
      </c>
      <c r="E52" s="15"/>
      <c r="F52" s="15"/>
      <c r="G52" s="15"/>
      <c r="H52" s="15"/>
      <c r="I52" s="43"/>
    </row>
    <row r="53" spans="1:9" s="12" customFormat="1" ht="20.100000000000001" customHeight="1" x14ac:dyDescent="0.2">
      <c r="A53" s="14">
        <v>42</v>
      </c>
      <c r="B53" s="41" t="s">
        <v>152</v>
      </c>
      <c r="C53" s="63" t="s">
        <v>153</v>
      </c>
      <c r="D53" s="64" t="s">
        <v>154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1" t="s">
        <v>155</v>
      </c>
      <c r="C54" s="63" t="s">
        <v>156</v>
      </c>
      <c r="D54" s="64" t="s">
        <v>157</v>
      </c>
      <c r="E54" s="15"/>
      <c r="F54" s="15"/>
      <c r="G54" s="15"/>
      <c r="H54" s="15"/>
      <c r="I54" s="43"/>
    </row>
    <row r="55" spans="1:9" s="12" customFormat="1" ht="20.100000000000001" customHeight="1" x14ac:dyDescent="0.2">
      <c r="A55" s="14">
        <v>44</v>
      </c>
      <c r="B55" s="41" t="s">
        <v>158</v>
      </c>
      <c r="C55" s="63" t="s">
        <v>159</v>
      </c>
      <c r="D55" s="64" t="s">
        <v>160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1" t="s">
        <v>161</v>
      </c>
      <c r="C56" s="63" t="s">
        <v>162</v>
      </c>
      <c r="D56" s="64" t="s">
        <v>163</v>
      </c>
      <c r="E56" s="15"/>
      <c r="F56" s="15"/>
      <c r="G56" s="15"/>
      <c r="H56" s="15"/>
      <c r="I56" s="43"/>
    </row>
    <row r="57" spans="1:9" ht="24.95" customHeight="1" thickBot="1" x14ac:dyDescent="0.35">
      <c r="C57" s="93" t="s">
        <v>15</v>
      </c>
      <c r="D57" s="93"/>
      <c r="E57" s="93"/>
      <c r="F57" s="93"/>
      <c r="G57" s="93"/>
      <c r="H57" s="93"/>
      <c r="I57" s="93"/>
    </row>
    <row r="58" spans="1:9" ht="24.95" customHeight="1" x14ac:dyDescent="0.25">
      <c r="C58" s="94" t="s">
        <v>16</v>
      </c>
      <c r="D58" s="27"/>
      <c r="E58" s="96" t="s">
        <v>10</v>
      </c>
      <c r="F58" s="97"/>
      <c r="G58" s="98" t="s">
        <v>11</v>
      </c>
      <c r="H58" s="99"/>
      <c r="I58" s="100" t="s">
        <v>12</v>
      </c>
    </row>
    <row r="59" spans="1:9" s="12" customFormat="1" ht="24.95" customHeight="1" x14ac:dyDescent="0.2">
      <c r="C59" s="95"/>
      <c r="D59" s="28"/>
      <c r="E59" s="13" t="s">
        <v>17</v>
      </c>
      <c r="F59" s="16" t="s">
        <v>18</v>
      </c>
      <c r="G59" s="13" t="s">
        <v>17</v>
      </c>
      <c r="H59" s="16" t="s">
        <v>18</v>
      </c>
      <c r="I59" s="101"/>
    </row>
    <row r="60" spans="1:9" ht="24.95" customHeight="1" x14ac:dyDescent="0.25">
      <c r="C60" s="34" t="s">
        <v>19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4" t="s">
        <v>20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4" t="s">
        <v>21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4" t="s">
        <v>23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4" t="s">
        <v>24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5" t="s">
        <v>34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8" customHeight="1" x14ac:dyDescent="0.25">
      <c r="E67" s="92" t="s">
        <v>32</v>
      </c>
      <c r="F67" s="92"/>
      <c r="G67" s="92"/>
      <c r="H67" s="92"/>
      <c r="I67" s="92"/>
    </row>
    <row r="68" spans="1:9" ht="18" customHeight="1" x14ac:dyDescent="0.25">
      <c r="A68" s="76" t="s">
        <v>11</v>
      </c>
      <c r="B68" s="76"/>
      <c r="C68" s="76"/>
      <c r="D68" s="76" t="s">
        <v>10</v>
      </c>
      <c r="E68" s="76"/>
      <c r="F68" s="76"/>
      <c r="G68" s="76"/>
      <c r="H68" s="76" t="s">
        <v>26</v>
      </c>
      <c r="I68" s="76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4</v>
      </c>
    </row>
    <row r="87" spans="1:20" ht="17.100000000000001" customHeight="1" x14ac:dyDescent="0.25">
      <c r="A87" s="79" t="s">
        <v>30</v>
      </c>
      <c r="B87" s="79"/>
      <c r="C87" s="79"/>
      <c r="D87" s="79"/>
      <c r="E87" s="80" t="s">
        <v>5</v>
      </c>
      <c r="F87" s="80"/>
      <c r="G87" s="80"/>
      <c r="H87" s="80"/>
      <c r="I87" s="8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76" t="s">
        <v>2</v>
      </c>
      <c r="B88" s="76"/>
      <c r="C88" s="76"/>
      <c r="D88" s="76"/>
      <c r="E88" s="81" t="s">
        <v>6</v>
      </c>
      <c r="F88" s="81"/>
      <c r="G88" s="81"/>
      <c r="H88" s="81"/>
      <c r="I88" s="8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76" t="s">
        <v>3</v>
      </c>
      <c r="B89" s="76"/>
      <c r="C89" s="76"/>
      <c r="D89" s="76"/>
      <c r="E89" s="76"/>
      <c r="F89" s="76"/>
      <c r="G89" s="76"/>
      <c r="H89" s="76"/>
      <c r="I89" s="7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7"/>
      <c r="B90" s="77"/>
      <c r="C90" s="77"/>
      <c r="D90" s="77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24.95" customHeight="1" x14ac:dyDescent="0.3">
      <c r="A91" s="78" t="s">
        <v>7</v>
      </c>
      <c r="B91" s="78"/>
      <c r="C91" s="78"/>
      <c r="D91" s="78"/>
      <c r="E91" s="78"/>
      <c r="F91" s="78"/>
      <c r="G91" s="78"/>
      <c r="H91" s="78"/>
      <c r="I91" s="7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8" t="s">
        <v>35</v>
      </c>
      <c r="B92" s="78"/>
      <c r="C92" s="78"/>
      <c r="D92" s="78"/>
      <c r="E92" s="78"/>
      <c r="F92" s="78"/>
      <c r="G92" s="78"/>
      <c r="H92" s="78"/>
      <c r="I92" s="78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2" t="s">
        <v>286</v>
      </c>
      <c r="B93" s="82"/>
      <c r="C93" s="82"/>
      <c r="D93" s="82"/>
      <c r="E93" s="82"/>
      <c r="F93" s="82"/>
      <c r="G93" s="82"/>
      <c r="H93" s="82"/>
      <c r="I93" s="82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83" t="s">
        <v>8</v>
      </c>
      <c r="B95" s="40"/>
      <c r="C95" s="85" t="s">
        <v>9</v>
      </c>
      <c r="D95" s="86"/>
      <c r="E95" s="89" t="s">
        <v>10</v>
      </c>
      <c r="F95" s="90"/>
      <c r="G95" s="89" t="s">
        <v>11</v>
      </c>
      <c r="H95" s="90"/>
      <c r="I95" s="91" t="s">
        <v>12</v>
      </c>
    </row>
    <row r="96" spans="1:20" s="12" customFormat="1" ht="30" customHeight="1" x14ac:dyDescent="0.2">
      <c r="A96" s="84"/>
      <c r="B96" s="39"/>
      <c r="C96" s="87"/>
      <c r="D96" s="88"/>
      <c r="E96" s="13" t="s">
        <v>13</v>
      </c>
      <c r="F96" s="13" t="s">
        <v>14</v>
      </c>
      <c r="G96" s="13" t="s">
        <v>13</v>
      </c>
      <c r="H96" s="13" t="s">
        <v>14</v>
      </c>
      <c r="I96" s="84"/>
    </row>
    <row r="97" spans="1:9" s="12" customFormat="1" ht="20.100000000000001" customHeight="1" x14ac:dyDescent="0.2">
      <c r="A97" s="14">
        <v>1</v>
      </c>
      <c r="B97" s="41" t="s">
        <v>165</v>
      </c>
      <c r="C97" s="61" t="s">
        <v>166</v>
      </c>
      <c r="D97" s="62" t="s">
        <v>42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1" t="s">
        <v>167</v>
      </c>
      <c r="C98" s="63" t="s">
        <v>168</v>
      </c>
      <c r="D98" s="64" t="s">
        <v>44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1" t="s">
        <v>169</v>
      </c>
      <c r="C99" s="63" t="s">
        <v>170</v>
      </c>
      <c r="D99" s="64" t="s">
        <v>171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1" t="s">
        <v>172</v>
      </c>
      <c r="C100" s="63" t="s">
        <v>173</v>
      </c>
      <c r="D100" s="64" t="s">
        <v>174</v>
      </c>
      <c r="E100" s="15"/>
      <c r="F100" s="15"/>
      <c r="G100" s="15"/>
      <c r="H100" s="15"/>
      <c r="I100" s="44"/>
    </row>
    <row r="101" spans="1:9" s="12" customFormat="1" ht="20.100000000000001" customHeight="1" x14ac:dyDescent="0.2">
      <c r="A101" s="14">
        <v>5</v>
      </c>
      <c r="B101" s="41" t="s">
        <v>175</v>
      </c>
      <c r="C101" s="63" t="s">
        <v>74</v>
      </c>
      <c r="D101" s="64" t="s">
        <v>176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1" t="s">
        <v>177</v>
      </c>
      <c r="C102" s="63" t="s">
        <v>178</v>
      </c>
      <c r="D102" s="64" t="s">
        <v>52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1" t="s">
        <v>179</v>
      </c>
      <c r="C103" s="63" t="s">
        <v>180</v>
      </c>
      <c r="D103" s="64" t="s">
        <v>181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1" t="s">
        <v>182</v>
      </c>
      <c r="C104" s="63" t="s">
        <v>183</v>
      </c>
      <c r="D104" s="64" t="s">
        <v>184</v>
      </c>
      <c r="E104" s="15"/>
      <c r="F104" s="15"/>
      <c r="G104" s="15"/>
      <c r="H104" s="15"/>
      <c r="I104" s="43"/>
    </row>
    <row r="105" spans="1:9" s="12" customFormat="1" ht="20.100000000000001" customHeight="1" x14ac:dyDescent="0.2">
      <c r="A105" s="14">
        <v>9</v>
      </c>
      <c r="B105" s="41" t="s">
        <v>185</v>
      </c>
      <c r="C105" s="63" t="s">
        <v>186</v>
      </c>
      <c r="D105" s="64" t="s">
        <v>187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1" t="s">
        <v>188</v>
      </c>
      <c r="C106" s="63" t="s">
        <v>189</v>
      </c>
      <c r="D106" s="64" t="s">
        <v>190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1" t="s">
        <v>191</v>
      </c>
      <c r="C107" s="63" t="s">
        <v>192</v>
      </c>
      <c r="D107" s="64" t="s">
        <v>193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1" t="s">
        <v>194</v>
      </c>
      <c r="C108" s="63" t="s">
        <v>195</v>
      </c>
      <c r="D108" s="64" t="s">
        <v>193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1" t="s">
        <v>196</v>
      </c>
      <c r="C109" s="63" t="s">
        <v>197</v>
      </c>
      <c r="D109" s="64" t="s">
        <v>72</v>
      </c>
      <c r="E109" s="15"/>
      <c r="F109" s="15"/>
      <c r="G109" s="15"/>
      <c r="H109" s="15"/>
      <c r="I109" s="44"/>
    </row>
    <row r="110" spans="1:9" s="12" customFormat="1" ht="20.100000000000001" customHeight="1" x14ac:dyDescent="0.2">
      <c r="A110" s="14">
        <v>14</v>
      </c>
      <c r="B110" s="41" t="s">
        <v>198</v>
      </c>
      <c r="C110" s="63" t="s">
        <v>199</v>
      </c>
      <c r="D110" s="64" t="s">
        <v>77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1" t="s">
        <v>200</v>
      </c>
      <c r="C111" s="63" t="s">
        <v>38</v>
      </c>
      <c r="D111" s="64" t="s">
        <v>80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1" t="s">
        <v>201</v>
      </c>
      <c r="C112" s="63" t="s">
        <v>202</v>
      </c>
      <c r="D112" s="64" t="s">
        <v>203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1" t="s">
        <v>204</v>
      </c>
      <c r="C113" s="63" t="s">
        <v>205</v>
      </c>
      <c r="D113" s="64" t="s">
        <v>206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1" t="s">
        <v>207</v>
      </c>
      <c r="C114" s="63" t="s">
        <v>208</v>
      </c>
      <c r="D114" s="64" t="s">
        <v>209</v>
      </c>
      <c r="E114" s="15"/>
      <c r="F114" s="15"/>
      <c r="G114" s="15"/>
      <c r="H114" s="15"/>
      <c r="I114" s="45"/>
    </row>
    <row r="115" spans="1:9" s="12" customFormat="1" ht="20.100000000000001" customHeight="1" x14ac:dyDescent="0.2">
      <c r="A115" s="14">
        <v>19</v>
      </c>
      <c r="B115" s="41" t="s">
        <v>210</v>
      </c>
      <c r="C115" s="63" t="s">
        <v>211</v>
      </c>
      <c r="D115" s="64" t="s">
        <v>212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1" t="s">
        <v>213</v>
      </c>
      <c r="C116" s="63" t="s">
        <v>145</v>
      </c>
      <c r="D116" s="64" t="s">
        <v>214</v>
      </c>
      <c r="E116" s="15"/>
      <c r="F116" s="15"/>
      <c r="G116" s="15"/>
      <c r="H116" s="15"/>
      <c r="I116" s="45"/>
    </row>
    <row r="117" spans="1:9" s="12" customFormat="1" ht="20.100000000000001" customHeight="1" x14ac:dyDescent="0.2">
      <c r="A117" s="14">
        <v>21</v>
      </c>
      <c r="B117" s="41" t="s">
        <v>215</v>
      </c>
      <c r="C117" s="63" t="s">
        <v>216</v>
      </c>
      <c r="D117" s="64" t="s">
        <v>217</v>
      </c>
      <c r="E117" s="15"/>
      <c r="F117" s="15"/>
      <c r="G117" s="15"/>
      <c r="H117" s="15"/>
      <c r="I117" s="43"/>
    </row>
    <row r="118" spans="1:9" s="12" customFormat="1" ht="20.100000000000001" customHeight="1" x14ac:dyDescent="0.2">
      <c r="A118" s="14">
        <v>22</v>
      </c>
      <c r="B118" s="41" t="s">
        <v>218</v>
      </c>
      <c r="C118" s="63" t="s">
        <v>219</v>
      </c>
      <c r="D118" s="64" t="s">
        <v>220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1" t="s">
        <v>221</v>
      </c>
      <c r="C119" s="63" t="s">
        <v>222</v>
      </c>
      <c r="D119" s="64" t="s">
        <v>216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1" t="s">
        <v>223</v>
      </c>
      <c r="C120" s="63" t="s">
        <v>224</v>
      </c>
      <c r="D120" s="64" t="s">
        <v>225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1" t="s">
        <v>226</v>
      </c>
      <c r="C121" s="63" t="s">
        <v>227</v>
      </c>
      <c r="D121" s="64" t="s">
        <v>228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1" t="s">
        <v>229</v>
      </c>
      <c r="C122" s="63" t="s">
        <v>230</v>
      </c>
      <c r="D122" s="64" t="s">
        <v>231</v>
      </c>
      <c r="E122" s="36"/>
      <c r="F122" s="36"/>
      <c r="G122" s="36"/>
      <c r="H122" s="36"/>
      <c r="I122" s="45"/>
    </row>
    <row r="123" spans="1:9" s="12" customFormat="1" ht="20.100000000000001" customHeight="1" x14ac:dyDescent="0.2">
      <c r="A123" s="14">
        <v>27</v>
      </c>
      <c r="B123" s="41" t="s">
        <v>232</v>
      </c>
      <c r="C123" s="63" t="s">
        <v>74</v>
      </c>
      <c r="D123" s="64" t="s">
        <v>233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1" t="s">
        <v>234</v>
      </c>
      <c r="C124" s="63" t="s">
        <v>235</v>
      </c>
      <c r="D124" s="64" t="s">
        <v>236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1" t="s">
        <v>237</v>
      </c>
      <c r="C125" s="63" t="s">
        <v>238</v>
      </c>
      <c r="D125" s="64" t="s">
        <v>239</v>
      </c>
      <c r="E125" s="37"/>
      <c r="F125" s="37"/>
      <c r="G125" s="37"/>
      <c r="H125" s="37"/>
      <c r="I125" s="37"/>
    </row>
    <row r="126" spans="1:9" s="12" customFormat="1" ht="20.100000000000001" customHeight="1" x14ac:dyDescent="0.2">
      <c r="A126" s="14">
        <v>30</v>
      </c>
      <c r="B126" s="41" t="s">
        <v>240</v>
      </c>
      <c r="C126" s="63" t="s">
        <v>41</v>
      </c>
      <c r="D126" s="64" t="s">
        <v>239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1" t="s">
        <v>241</v>
      </c>
      <c r="C127" s="63" t="s">
        <v>242</v>
      </c>
      <c r="D127" s="64" t="s">
        <v>115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1" t="s">
        <v>243</v>
      </c>
      <c r="C128" s="63" t="s">
        <v>244</v>
      </c>
      <c r="D128" s="64" t="s">
        <v>245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1" t="s">
        <v>246</v>
      </c>
      <c r="C129" s="63" t="s">
        <v>247</v>
      </c>
      <c r="D129" s="64" t="s">
        <v>245</v>
      </c>
      <c r="E129" s="15"/>
      <c r="F129" s="15"/>
      <c r="G129" s="15"/>
      <c r="H129" s="15"/>
      <c r="I129" s="43"/>
    </row>
    <row r="130" spans="1:9" s="12" customFormat="1" ht="20.100000000000001" customHeight="1" x14ac:dyDescent="0.2">
      <c r="A130" s="14">
        <v>34</v>
      </c>
      <c r="B130" s="41" t="s">
        <v>248</v>
      </c>
      <c r="C130" s="63" t="s">
        <v>249</v>
      </c>
      <c r="D130" s="64" t="s">
        <v>250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41" t="s">
        <v>251</v>
      </c>
      <c r="C131" s="63" t="s">
        <v>252</v>
      </c>
      <c r="D131" s="64" t="s">
        <v>253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1" t="s">
        <v>254</v>
      </c>
      <c r="C132" s="63" t="s">
        <v>74</v>
      </c>
      <c r="D132" s="64" t="s">
        <v>127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1" t="s">
        <v>255</v>
      </c>
      <c r="C133" s="63" t="s">
        <v>256</v>
      </c>
      <c r="D133" s="64" t="s">
        <v>127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1" t="s">
        <v>257</v>
      </c>
      <c r="C134" s="63" t="s">
        <v>258</v>
      </c>
      <c r="D134" s="64" t="s">
        <v>259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1" t="s">
        <v>260</v>
      </c>
      <c r="C135" s="63" t="s">
        <v>261</v>
      </c>
      <c r="D135" s="64" t="s">
        <v>262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1" t="s">
        <v>263</v>
      </c>
      <c r="C136" s="63" t="s">
        <v>264</v>
      </c>
      <c r="D136" s="64" t="s">
        <v>265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1" t="s">
        <v>266</v>
      </c>
      <c r="C137" s="63" t="s">
        <v>267</v>
      </c>
      <c r="D137" s="64" t="s">
        <v>268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1" t="s">
        <v>269</v>
      </c>
      <c r="C138" s="63" t="s">
        <v>270</v>
      </c>
      <c r="D138" s="64" t="s">
        <v>271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1" t="s">
        <v>272</v>
      </c>
      <c r="C139" s="63" t="s">
        <v>273</v>
      </c>
      <c r="D139" s="64" t="s">
        <v>274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1" t="s">
        <v>275</v>
      </c>
      <c r="C140" s="63" t="s">
        <v>276</v>
      </c>
      <c r="D140" s="64" t="s">
        <v>277</v>
      </c>
      <c r="E140" s="15"/>
      <c r="F140" s="15"/>
      <c r="G140" s="15"/>
      <c r="H140" s="15"/>
      <c r="I140" s="45"/>
    </row>
    <row r="141" spans="1:9" s="12" customFormat="1" ht="20.100000000000001" customHeight="1" x14ac:dyDescent="0.2">
      <c r="A141" s="14">
        <v>45</v>
      </c>
      <c r="B141" s="41" t="s">
        <v>278</v>
      </c>
      <c r="C141" s="63" t="s">
        <v>279</v>
      </c>
      <c r="D141" s="64" t="s">
        <v>280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1" t="s">
        <v>281</v>
      </c>
      <c r="C142" s="63" t="s">
        <v>282</v>
      </c>
      <c r="D142" s="64" t="s">
        <v>283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1" t="s">
        <v>284</v>
      </c>
      <c r="C143" s="63" t="s">
        <v>211</v>
      </c>
      <c r="D143" s="64" t="s">
        <v>285</v>
      </c>
      <c r="E143" s="15"/>
      <c r="F143" s="15"/>
      <c r="G143" s="15"/>
      <c r="H143" s="15"/>
      <c r="I143" s="15"/>
    </row>
    <row r="144" spans="1:9" ht="24.95" customHeight="1" thickBot="1" x14ac:dyDescent="0.35">
      <c r="C144" s="93" t="s">
        <v>15</v>
      </c>
      <c r="D144" s="93"/>
      <c r="E144" s="93"/>
      <c r="F144" s="93"/>
      <c r="G144" s="93"/>
      <c r="H144" s="93"/>
      <c r="I144" s="93"/>
    </row>
    <row r="145" spans="1:9" ht="24.95" customHeight="1" x14ac:dyDescent="0.25">
      <c r="C145" s="94" t="s">
        <v>16</v>
      </c>
      <c r="D145" s="27"/>
      <c r="E145" s="96" t="s">
        <v>10</v>
      </c>
      <c r="F145" s="97"/>
      <c r="G145" s="98" t="s">
        <v>11</v>
      </c>
      <c r="H145" s="99"/>
      <c r="I145" s="100" t="s">
        <v>12</v>
      </c>
    </row>
    <row r="146" spans="1:9" s="12" customFormat="1" ht="24.95" customHeight="1" x14ac:dyDescent="0.2">
      <c r="C146" s="95"/>
      <c r="D146" s="28"/>
      <c r="E146" s="13" t="s">
        <v>17</v>
      </c>
      <c r="F146" s="16" t="s">
        <v>18</v>
      </c>
      <c r="G146" s="13" t="s">
        <v>17</v>
      </c>
      <c r="H146" s="16" t="s">
        <v>18</v>
      </c>
      <c r="I146" s="101"/>
    </row>
    <row r="147" spans="1:9" ht="24.95" customHeight="1" x14ac:dyDescent="0.25">
      <c r="C147" s="34" t="s">
        <v>19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20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21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23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4" t="s">
        <v>24</v>
      </c>
      <c r="D151" s="11"/>
      <c r="E151" s="18"/>
      <c r="F151" s="19"/>
      <c r="G151" s="18"/>
      <c r="H151" s="19"/>
      <c r="I151" s="20"/>
    </row>
    <row r="152" spans="1:9" ht="24.95" customHeight="1" thickBot="1" x14ac:dyDescent="0.3">
      <c r="C152" s="35" t="s">
        <v>34</v>
      </c>
      <c r="D152" s="29"/>
      <c r="E152" s="22"/>
      <c r="F152" s="23"/>
      <c r="G152" s="22"/>
      <c r="H152" s="23"/>
      <c r="I152" s="24"/>
    </row>
    <row r="153" spans="1:9" ht="12" customHeight="1" x14ac:dyDescent="0.25">
      <c r="C153" s="25"/>
      <c r="D153" s="25"/>
    </row>
    <row r="154" spans="1:9" ht="18.95" customHeight="1" x14ac:dyDescent="0.25">
      <c r="E154" s="92" t="s">
        <v>32</v>
      </c>
      <c r="F154" s="92"/>
      <c r="G154" s="92"/>
      <c r="H154" s="92"/>
      <c r="I154" s="92"/>
    </row>
    <row r="155" spans="1:9" ht="18.95" customHeight="1" x14ac:dyDescent="0.25">
      <c r="A155" s="76" t="s">
        <v>11</v>
      </c>
      <c r="B155" s="76"/>
      <c r="C155" s="76"/>
      <c r="D155" s="76" t="s">
        <v>10</v>
      </c>
      <c r="E155" s="76"/>
      <c r="F155" s="76"/>
      <c r="G155" s="76"/>
      <c r="H155" s="76" t="s">
        <v>26</v>
      </c>
      <c r="I155" s="76"/>
    </row>
    <row r="156" spans="1:9" ht="18.95" customHeight="1" x14ac:dyDescent="0.25"/>
    <row r="157" spans="1:9" ht="18.95" customHeight="1" x14ac:dyDescent="0.25"/>
    <row r="158" spans="1:9" ht="18.95" customHeight="1" x14ac:dyDescent="0.25"/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4</v>
      </c>
    </row>
    <row r="172" spans="1:20" ht="17.100000000000001" customHeight="1" x14ac:dyDescent="0.25">
      <c r="A172" s="79" t="s">
        <v>30</v>
      </c>
      <c r="B172" s="79"/>
      <c r="C172" s="79"/>
      <c r="D172" s="79"/>
      <c r="E172" s="80" t="s">
        <v>5</v>
      </c>
      <c r="F172" s="80"/>
      <c r="G172" s="80"/>
      <c r="H172" s="80"/>
      <c r="I172" s="80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7.100000000000001" customHeight="1" x14ac:dyDescent="0.25">
      <c r="A173" s="76" t="s">
        <v>2</v>
      </c>
      <c r="B173" s="76"/>
      <c r="C173" s="76"/>
      <c r="D173" s="76"/>
      <c r="E173" s="81" t="s">
        <v>6</v>
      </c>
      <c r="F173" s="81"/>
      <c r="G173" s="81"/>
      <c r="H173" s="81"/>
      <c r="I173" s="81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25">
      <c r="A174" s="76" t="s">
        <v>3</v>
      </c>
      <c r="B174" s="76"/>
      <c r="C174" s="76"/>
      <c r="D174" s="76"/>
      <c r="E174" s="76"/>
      <c r="F174" s="76"/>
      <c r="G174" s="76"/>
      <c r="H174" s="76"/>
      <c r="I174" s="76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2" customHeight="1" x14ac:dyDescent="0.25">
      <c r="A175" s="77"/>
      <c r="B175" s="77"/>
      <c r="C175" s="77"/>
      <c r="D175" s="77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24.95" customHeight="1" x14ac:dyDescent="0.3">
      <c r="A176" s="78" t="s">
        <v>7</v>
      </c>
      <c r="B176" s="78"/>
      <c r="C176" s="78"/>
      <c r="D176" s="78"/>
      <c r="E176" s="78"/>
      <c r="F176" s="78"/>
      <c r="G176" s="78"/>
      <c r="H176" s="78"/>
      <c r="I176" s="78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8" t="s">
        <v>35</v>
      </c>
      <c r="B177" s="78"/>
      <c r="C177" s="78"/>
      <c r="D177" s="78"/>
      <c r="E177" s="78"/>
      <c r="F177" s="78"/>
      <c r="G177" s="78"/>
      <c r="H177" s="78"/>
      <c r="I177" s="78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82" t="s">
        <v>440</v>
      </c>
      <c r="B178" s="82"/>
      <c r="C178" s="82"/>
      <c r="D178" s="82"/>
      <c r="E178" s="82"/>
      <c r="F178" s="82"/>
      <c r="G178" s="82"/>
      <c r="H178" s="82"/>
      <c r="I178" s="82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2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83" t="s">
        <v>8</v>
      </c>
      <c r="B180" s="40"/>
      <c r="C180" s="85" t="s">
        <v>9</v>
      </c>
      <c r="D180" s="86"/>
      <c r="E180" s="89" t="s">
        <v>10</v>
      </c>
      <c r="F180" s="90"/>
      <c r="G180" s="89" t="s">
        <v>11</v>
      </c>
      <c r="H180" s="90"/>
      <c r="I180" s="91" t="s">
        <v>12</v>
      </c>
    </row>
    <row r="181" spans="1:20" s="12" customFormat="1" ht="30" customHeight="1" x14ac:dyDescent="0.2">
      <c r="A181" s="84"/>
      <c r="B181" s="39"/>
      <c r="C181" s="87"/>
      <c r="D181" s="88"/>
      <c r="E181" s="13" t="s">
        <v>13</v>
      </c>
      <c r="F181" s="13" t="s">
        <v>14</v>
      </c>
      <c r="G181" s="13" t="s">
        <v>13</v>
      </c>
      <c r="H181" s="13" t="s">
        <v>14</v>
      </c>
      <c r="I181" s="84"/>
    </row>
    <row r="182" spans="1:20" s="12" customFormat="1" ht="18.95" customHeight="1" x14ac:dyDescent="0.2">
      <c r="A182" s="14">
        <v>1</v>
      </c>
      <c r="B182" s="41" t="s">
        <v>287</v>
      </c>
      <c r="C182" s="61" t="s">
        <v>132</v>
      </c>
      <c r="D182" s="62" t="s">
        <v>288</v>
      </c>
      <c r="E182" s="15"/>
      <c r="F182" s="15"/>
      <c r="G182" s="15"/>
      <c r="H182" s="15"/>
      <c r="I182" s="15"/>
    </row>
    <row r="183" spans="1:20" s="12" customFormat="1" ht="18.95" customHeight="1" x14ac:dyDescent="0.2">
      <c r="A183" s="14">
        <v>2</v>
      </c>
      <c r="B183" s="41" t="s">
        <v>289</v>
      </c>
      <c r="C183" s="63" t="s">
        <v>290</v>
      </c>
      <c r="D183" s="64" t="s">
        <v>291</v>
      </c>
      <c r="E183" s="15"/>
      <c r="F183" s="15"/>
      <c r="G183" s="15"/>
      <c r="H183" s="15"/>
      <c r="I183" s="15"/>
    </row>
    <row r="184" spans="1:20" s="12" customFormat="1" ht="18.95" customHeight="1" x14ac:dyDescent="0.2">
      <c r="A184" s="14">
        <v>3</v>
      </c>
      <c r="B184" s="41" t="s">
        <v>292</v>
      </c>
      <c r="C184" s="63" t="s">
        <v>244</v>
      </c>
      <c r="D184" s="64" t="s">
        <v>52</v>
      </c>
      <c r="E184" s="15"/>
      <c r="F184" s="15"/>
      <c r="G184" s="15"/>
      <c r="H184" s="15"/>
      <c r="I184" s="15"/>
    </row>
    <row r="185" spans="1:20" s="12" customFormat="1" ht="18.95" customHeight="1" x14ac:dyDescent="0.2">
      <c r="A185" s="14">
        <v>4</v>
      </c>
      <c r="B185" s="41" t="s">
        <v>293</v>
      </c>
      <c r="C185" s="63" t="s">
        <v>294</v>
      </c>
      <c r="D185" s="64" t="s">
        <v>295</v>
      </c>
      <c r="E185" s="15"/>
      <c r="F185" s="15"/>
      <c r="G185" s="15"/>
      <c r="H185" s="15"/>
      <c r="I185" s="15"/>
    </row>
    <row r="186" spans="1:20" s="12" customFormat="1" ht="18.95" customHeight="1" x14ac:dyDescent="0.2">
      <c r="A186" s="14">
        <v>5</v>
      </c>
      <c r="B186" s="41" t="s">
        <v>296</v>
      </c>
      <c r="C186" s="63" t="s">
        <v>297</v>
      </c>
      <c r="D186" s="64" t="s">
        <v>58</v>
      </c>
      <c r="E186" s="15"/>
      <c r="F186" s="15"/>
      <c r="G186" s="15"/>
      <c r="H186" s="15"/>
      <c r="I186" s="15"/>
    </row>
    <row r="187" spans="1:20" s="12" customFormat="1" ht="18.95" customHeight="1" x14ac:dyDescent="0.2">
      <c r="A187" s="14">
        <v>6</v>
      </c>
      <c r="B187" s="41" t="s">
        <v>298</v>
      </c>
      <c r="C187" s="63" t="s">
        <v>299</v>
      </c>
      <c r="D187" s="64" t="s">
        <v>61</v>
      </c>
      <c r="E187" s="15"/>
      <c r="F187" s="15"/>
      <c r="G187" s="15"/>
      <c r="H187" s="15"/>
      <c r="I187" s="43"/>
    </row>
    <row r="188" spans="1:20" s="12" customFormat="1" ht="18.95" customHeight="1" x14ac:dyDescent="0.2">
      <c r="A188" s="14">
        <v>7</v>
      </c>
      <c r="B188" s="41" t="s">
        <v>300</v>
      </c>
      <c r="C188" s="63" t="s">
        <v>301</v>
      </c>
      <c r="D188" s="64" t="s">
        <v>61</v>
      </c>
      <c r="E188" s="15"/>
      <c r="F188" s="15"/>
      <c r="G188" s="15"/>
      <c r="H188" s="15"/>
      <c r="I188" s="15"/>
    </row>
    <row r="189" spans="1:20" s="12" customFormat="1" ht="18.95" customHeight="1" x14ac:dyDescent="0.2">
      <c r="A189" s="14">
        <v>8</v>
      </c>
      <c r="B189" s="41" t="s">
        <v>302</v>
      </c>
      <c r="C189" s="63" t="s">
        <v>303</v>
      </c>
      <c r="D189" s="64" t="s">
        <v>61</v>
      </c>
      <c r="E189" s="15"/>
      <c r="F189" s="15"/>
      <c r="G189" s="15"/>
      <c r="H189" s="15"/>
      <c r="I189" s="43"/>
    </row>
    <row r="190" spans="1:20" s="12" customFormat="1" ht="18.95" customHeight="1" x14ac:dyDescent="0.2">
      <c r="A190" s="14">
        <v>9</v>
      </c>
      <c r="B190" s="41" t="s">
        <v>304</v>
      </c>
      <c r="C190" s="63" t="s">
        <v>305</v>
      </c>
      <c r="D190" s="64" t="s">
        <v>306</v>
      </c>
      <c r="E190" s="15"/>
      <c r="F190" s="15"/>
      <c r="G190" s="15"/>
      <c r="H190" s="15"/>
      <c r="I190" s="15"/>
    </row>
    <row r="191" spans="1:20" s="12" customFormat="1" ht="18.95" customHeight="1" x14ac:dyDescent="0.2">
      <c r="A191" s="14">
        <v>10</v>
      </c>
      <c r="B191" s="41" t="s">
        <v>307</v>
      </c>
      <c r="C191" s="63" t="s">
        <v>308</v>
      </c>
      <c r="D191" s="64" t="s">
        <v>309</v>
      </c>
      <c r="E191" s="15"/>
      <c r="F191" s="15"/>
      <c r="G191" s="15"/>
      <c r="H191" s="15"/>
      <c r="I191" s="43"/>
    </row>
    <row r="192" spans="1:20" s="12" customFormat="1" ht="18.95" customHeight="1" x14ac:dyDescent="0.2">
      <c r="A192" s="14">
        <v>11</v>
      </c>
      <c r="B192" s="41" t="s">
        <v>310</v>
      </c>
      <c r="C192" s="63" t="s">
        <v>311</v>
      </c>
      <c r="D192" s="64" t="s">
        <v>312</v>
      </c>
      <c r="E192" s="15"/>
      <c r="F192" s="15"/>
      <c r="G192" s="15"/>
      <c r="H192" s="15"/>
      <c r="I192" s="43"/>
    </row>
    <row r="193" spans="1:9" s="12" customFormat="1" ht="18.95" customHeight="1" x14ac:dyDescent="0.2">
      <c r="A193" s="14">
        <v>12</v>
      </c>
      <c r="B193" s="41" t="s">
        <v>313</v>
      </c>
      <c r="C193" s="63" t="s">
        <v>314</v>
      </c>
      <c r="D193" s="64" t="s">
        <v>312</v>
      </c>
      <c r="E193" s="15"/>
      <c r="F193" s="15"/>
      <c r="G193" s="15"/>
      <c r="H193" s="15"/>
      <c r="I193" s="15"/>
    </row>
    <row r="194" spans="1:9" s="12" customFormat="1" ht="18.95" customHeight="1" x14ac:dyDescent="0.2">
      <c r="A194" s="14">
        <v>13</v>
      </c>
      <c r="B194" s="41" t="s">
        <v>315</v>
      </c>
      <c r="C194" s="63" t="s">
        <v>316</v>
      </c>
      <c r="D194" s="64" t="s">
        <v>80</v>
      </c>
      <c r="E194" s="15"/>
      <c r="F194" s="15"/>
      <c r="G194" s="15"/>
      <c r="H194" s="15"/>
      <c r="I194" s="15"/>
    </row>
    <row r="195" spans="1:9" s="12" customFormat="1" ht="18.95" customHeight="1" x14ac:dyDescent="0.2">
      <c r="A195" s="14">
        <v>14</v>
      </c>
      <c r="B195" s="41" t="s">
        <v>317</v>
      </c>
      <c r="C195" s="63" t="s">
        <v>318</v>
      </c>
      <c r="D195" s="64" t="s">
        <v>88</v>
      </c>
      <c r="E195" s="15"/>
      <c r="F195" s="15"/>
      <c r="G195" s="15"/>
      <c r="H195" s="15"/>
      <c r="I195" s="15"/>
    </row>
    <row r="196" spans="1:9" s="12" customFormat="1" ht="18.95" customHeight="1" x14ac:dyDescent="0.2">
      <c r="A196" s="14">
        <v>15</v>
      </c>
      <c r="B196" s="41" t="s">
        <v>319</v>
      </c>
      <c r="C196" s="63" t="s">
        <v>320</v>
      </c>
      <c r="D196" s="64" t="s">
        <v>321</v>
      </c>
      <c r="E196" s="15"/>
      <c r="F196" s="15"/>
      <c r="G196" s="15"/>
      <c r="H196" s="15"/>
      <c r="I196" s="43"/>
    </row>
    <row r="197" spans="1:9" s="12" customFormat="1" ht="18.95" customHeight="1" x14ac:dyDescent="0.2">
      <c r="A197" s="14">
        <v>16</v>
      </c>
      <c r="B197" s="41" t="s">
        <v>322</v>
      </c>
      <c r="C197" s="63" t="s">
        <v>323</v>
      </c>
      <c r="D197" s="64" t="s">
        <v>91</v>
      </c>
      <c r="E197" s="15"/>
      <c r="F197" s="15"/>
      <c r="G197" s="15"/>
      <c r="H197" s="15"/>
      <c r="I197" s="15"/>
    </row>
    <row r="198" spans="1:9" s="12" customFormat="1" ht="18.95" customHeight="1" x14ac:dyDescent="0.2">
      <c r="A198" s="14">
        <v>17</v>
      </c>
      <c r="B198" s="41" t="s">
        <v>324</v>
      </c>
      <c r="C198" s="63" t="s">
        <v>325</v>
      </c>
      <c r="D198" s="64" t="s">
        <v>94</v>
      </c>
      <c r="E198" s="15"/>
      <c r="F198" s="15"/>
      <c r="G198" s="15"/>
      <c r="H198" s="15"/>
      <c r="I198" s="15"/>
    </row>
    <row r="199" spans="1:9" s="12" customFormat="1" ht="18.95" customHeight="1" x14ac:dyDescent="0.2">
      <c r="A199" s="14">
        <v>18</v>
      </c>
      <c r="B199" s="41" t="s">
        <v>326</v>
      </c>
      <c r="C199" s="63" t="s">
        <v>327</v>
      </c>
      <c r="D199" s="64" t="s">
        <v>97</v>
      </c>
      <c r="E199" s="15"/>
      <c r="F199" s="15"/>
      <c r="G199" s="15"/>
      <c r="H199" s="15"/>
      <c r="I199" s="43"/>
    </row>
    <row r="200" spans="1:9" s="12" customFormat="1" ht="18.95" customHeight="1" x14ac:dyDescent="0.2">
      <c r="A200" s="14">
        <v>19</v>
      </c>
      <c r="B200" s="41" t="s">
        <v>328</v>
      </c>
      <c r="C200" s="63" t="s">
        <v>74</v>
      </c>
      <c r="D200" s="64" t="s">
        <v>329</v>
      </c>
      <c r="E200" s="15"/>
      <c r="F200" s="15"/>
      <c r="G200" s="15"/>
      <c r="H200" s="15"/>
      <c r="I200" s="15"/>
    </row>
    <row r="201" spans="1:9" s="12" customFormat="1" ht="18.95" customHeight="1" x14ac:dyDescent="0.2">
      <c r="A201" s="14">
        <v>20</v>
      </c>
      <c r="B201" s="41" t="s">
        <v>330</v>
      </c>
      <c r="C201" s="63" t="s">
        <v>331</v>
      </c>
      <c r="D201" s="64" t="s">
        <v>106</v>
      </c>
      <c r="E201" s="15"/>
      <c r="F201" s="15"/>
      <c r="G201" s="15"/>
      <c r="H201" s="15"/>
      <c r="I201" s="15"/>
    </row>
    <row r="202" spans="1:9" s="12" customFormat="1" ht="18.95" customHeight="1" x14ac:dyDescent="0.2">
      <c r="A202" s="14">
        <v>21</v>
      </c>
      <c r="B202" s="41" t="s">
        <v>332</v>
      </c>
      <c r="C202" s="63" t="s">
        <v>333</v>
      </c>
      <c r="D202" s="64" t="s">
        <v>109</v>
      </c>
      <c r="E202" s="15"/>
      <c r="F202" s="15"/>
      <c r="G202" s="15"/>
      <c r="H202" s="15"/>
      <c r="I202" s="43"/>
    </row>
    <row r="203" spans="1:9" s="12" customFormat="1" ht="18.95" customHeight="1" x14ac:dyDescent="0.2">
      <c r="A203" s="14">
        <v>22</v>
      </c>
      <c r="B203" s="41" t="s">
        <v>334</v>
      </c>
      <c r="C203" s="63" t="s">
        <v>74</v>
      </c>
      <c r="D203" s="64" t="s">
        <v>250</v>
      </c>
      <c r="E203" s="15"/>
      <c r="F203" s="15"/>
      <c r="G203" s="15"/>
      <c r="H203" s="15"/>
      <c r="I203" s="15"/>
    </row>
    <row r="204" spans="1:9" s="12" customFormat="1" ht="18.95" customHeight="1" x14ac:dyDescent="0.2">
      <c r="A204" s="14">
        <v>23</v>
      </c>
      <c r="B204" s="41" t="s">
        <v>335</v>
      </c>
      <c r="C204" s="63" t="s">
        <v>336</v>
      </c>
      <c r="D204" s="64" t="s">
        <v>127</v>
      </c>
      <c r="E204" s="15"/>
      <c r="F204" s="15"/>
      <c r="G204" s="15"/>
      <c r="H204" s="15"/>
      <c r="I204" s="15"/>
    </row>
    <row r="205" spans="1:9" s="12" customFormat="1" ht="18.95" customHeight="1" x14ac:dyDescent="0.2">
      <c r="A205" s="14">
        <v>24</v>
      </c>
      <c r="B205" s="41" t="s">
        <v>337</v>
      </c>
      <c r="C205" s="63" t="s">
        <v>74</v>
      </c>
      <c r="D205" s="64" t="s">
        <v>338</v>
      </c>
      <c r="E205" s="15"/>
      <c r="F205" s="15"/>
      <c r="G205" s="15"/>
      <c r="H205" s="15"/>
      <c r="I205" s="43"/>
    </row>
    <row r="206" spans="1:9" s="12" customFormat="1" ht="18.95" customHeight="1" x14ac:dyDescent="0.2">
      <c r="A206" s="14">
        <v>25</v>
      </c>
      <c r="B206" s="41" t="s">
        <v>339</v>
      </c>
      <c r="C206" s="63" t="s">
        <v>340</v>
      </c>
      <c r="D206" s="64" t="s">
        <v>259</v>
      </c>
      <c r="E206" s="15"/>
      <c r="F206" s="15"/>
      <c r="G206" s="15"/>
      <c r="H206" s="15"/>
      <c r="I206" s="15"/>
    </row>
    <row r="207" spans="1:9" s="12" customFormat="1" ht="18.95" customHeight="1" x14ac:dyDescent="0.2">
      <c r="A207" s="14">
        <v>26</v>
      </c>
      <c r="B207" s="41" t="s">
        <v>341</v>
      </c>
      <c r="C207" s="63" t="s">
        <v>342</v>
      </c>
      <c r="D207" s="64" t="s">
        <v>343</v>
      </c>
      <c r="E207" s="36"/>
      <c r="F207" s="36"/>
      <c r="G207" s="36"/>
      <c r="H207" s="36"/>
      <c r="I207" s="43"/>
    </row>
    <row r="208" spans="1:9" s="12" customFormat="1" ht="18.95" customHeight="1" x14ac:dyDescent="0.2">
      <c r="A208" s="14">
        <v>27</v>
      </c>
      <c r="B208" s="41" t="s">
        <v>344</v>
      </c>
      <c r="C208" s="63" t="s">
        <v>345</v>
      </c>
      <c r="D208" s="64" t="s">
        <v>346</v>
      </c>
      <c r="E208" s="15"/>
      <c r="F208" s="15"/>
      <c r="G208" s="15"/>
      <c r="H208" s="15"/>
      <c r="I208" s="15"/>
    </row>
    <row r="209" spans="1:9" s="12" customFormat="1" ht="18.95" customHeight="1" x14ac:dyDescent="0.2">
      <c r="A209" s="14">
        <v>28</v>
      </c>
      <c r="B209" s="41" t="s">
        <v>347</v>
      </c>
      <c r="C209" s="63" t="s">
        <v>348</v>
      </c>
      <c r="D209" s="64" t="s">
        <v>151</v>
      </c>
      <c r="E209" s="15"/>
      <c r="F209" s="15"/>
      <c r="G209" s="15"/>
      <c r="H209" s="15"/>
      <c r="I209" s="15"/>
    </row>
    <row r="210" spans="1:9" s="12" customFormat="1" ht="18.95" customHeight="1" x14ac:dyDescent="0.2">
      <c r="A210" s="14">
        <v>29</v>
      </c>
      <c r="B210" s="41" t="s">
        <v>349</v>
      </c>
      <c r="C210" s="63" t="s">
        <v>350</v>
      </c>
      <c r="D210" s="64" t="s">
        <v>274</v>
      </c>
      <c r="E210" s="37"/>
      <c r="F210" s="37"/>
      <c r="G210" s="37"/>
      <c r="H210" s="37"/>
      <c r="I210" s="37"/>
    </row>
    <row r="211" spans="1:9" s="12" customFormat="1" ht="18.95" customHeight="1" x14ac:dyDescent="0.2">
      <c r="A211" s="14">
        <v>30</v>
      </c>
      <c r="B211" s="41" t="s">
        <v>351</v>
      </c>
      <c r="C211" s="63" t="s">
        <v>352</v>
      </c>
      <c r="D211" s="64" t="s">
        <v>353</v>
      </c>
      <c r="E211" s="15"/>
      <c r="F211" s="15"/>
      <c r="G211" s="15"/>
      <c r="H211" s="15"/>
      <c r="I211" s="15"/>
    </row>
    <row r="212" spans="1:9" s="12" customFormat="1" ht="18.95" customHeight="1" x14ac:dyDescent="0.2">
      <c r="A212" s="14">
        <v>31</v>
      </c>
      <c r="B212" s="41" t="s">
        <v>354</v>
      </c>
      <c r="C212" s="63" t="s">
        <v>79</v>
      </c>
      <c r="D212" s="64" t="s">
        <v>277</v>
      </c>
      <c r="E212" s="15"/>
      <c r="F212" s="15"/>
      <c r="G212" s="15"/>
      <c r="H212" s="15"/>
      <c r="I212" s="15"/>
    </row>
    <row r="213" spans="1:9" s="12" customFormat="1" ht="18.95" customHeight="1" x14ac:dyDescent="0.2">
      <c r="A213" s="14">
        <v>32</v>
      </c>
      <c r="B213" s="41" t="s">
        <v>355</v>
      </c>
      <c r="C213" s="63" t="s">
        <v>356</v>
      </c>
      <c r="D213" s="64" t="s">
        <v>357</v>
      </c>
      <c r="E213" s="15"/>
      <c r="F213" s="15"/>
      <c r="G213" s="15"/>
      <c r="H213" s="15"/>
      <c r="I213" s="15"/>
    </row>
    <row r="214" spans="1:9" s="12" customFormat="1" ht="18.95" customHeight="1" x14ac:dyDescent="0.2">
      <c r="A214" s="14">
        <v>33</v>
      </c>
      <c r="B214" s="41" t="s">
        <v>358</v>
      </c>
      <c r="C214" s="63" t="s">
        <v>359</v>
      </c>
      <c r="D214" s="64" t="s">
        <v>360</v>
      </c>
      <c r="E214" s="15"/>
      <c r="F214" s="15"/>
      <c r="G214" s="15"/>
      <c r="H214" s="15"/>
      <c r="I214" s="15"/>
    </row>
    <row r="215" spans="1:9" s="12" customFormat="1" ht="18.95" customHeight="1" x14ac:dyDescent="0.2">
      <c r="A215" s="14">
        <v>34</v>
      </c>
      <c r="B215" s="41" t="s">
        <v>361</v>
      </c>
      <c r="C215" s="63" t="s">
        <v>96</v>
      </c>
      <c r="D215" s="64" t="s">
        <v>362</v>
      </c>
      <c r="E215" s="15"/>
      <c r="F215" s="15"/>
      <c r="G215" s="15"/>
      <c r="H215" s="15"/>
      <c r="I215" s="15"/>
    </row>
    <row r="216" spans="1:9" ht="24.95" customHeight="1" thickBot="1" x14ac:dyDescent="0.35">
      <c r="C216" s="93" t="s">
        <v>15</v>
      </c>
      <c r="D216" s="93"/>
      <c r="E216" s="93"/>
      <c r="F216" s="93"/>
      <c r="G216" s="93"/>
      <c r="H216" s="93"/>
      <c r="I216" s="93"/>
    </row>
    <row r="217" spans="1:9" ht="24.95" customHeight="1" x14ac:dyDescent="0.25">
      <c r="C217" s="94" t="s">
        <v>16</v>
      </c>
      <c r="D217" s="27"/>
      <c r="E217" s="96" t="s">
        <v>10</v>
      </c>
      <c r="F217" s="97"/>
      <c r="G217" s="98" t="s">
        <v>11</v>
      </c>
      <c r="H217" s="99"/>
      <c r="I217" s="100" t="s">
        <v>12</v>
      </c>
    </row>
    <row r="218" spans="1:9" s="12" customFormat="1" ht="24.95" customHeight="1" x14ac:dyDescent="0.2">
      <c r="C218" s="95"/>
      <c r="D218" s="28"/>
      <c r="E218" s="13" t="s">
        <v>17</v>
      </c>
      <c r="F218" s="16" t="s">
        <v>18</v>
      </c>
      <c r="G218" s="13" t="s">
        <v>17</v>
      </c>
      <c r="H218" s="16" t="s">
        <v>18</v>
      </c>
      <c r="I218" s="101"/>
    </row>
    <row r="219" spans="1:9" ht="24.95" customHeight="1" x14ac:dyDescent="0.25">
      <c r="C219" s="34" t="s">
        <v>19</v>
      </c>
      <c r="D219" s="11"/>
      <c r="E219" s="18"/>
      <c r="F219" s="19"/>
      <c r="G219" s="18"/>
      <c r="H219" s="19"/>
      <c r="I219" s="20"/>
    </row>
    <row r="220" spans="1:9" ht="24.95" customHeight="1" x14ac:dyDescent="0.25">
      <c r="C220" s="34" t="s">
        <v>20</v>
      </c>
      <c r="D220" s="11"/>
      <c r="E220" s="18"/>
      <c r="F220" s="19"/>
      <c r="G220" s="18"/>
      <c r="H220" s="19"/>
      <c r="I220" s="20"/>
    </row>
    <row r="221" spans="1:9" ht="24.95" customHeight="1" x14ac:dyDescent="0.25">
      <c r="C221" s="34" t="s">
        <v>21</v>
      </c>
      <c r="D221" s="11"/>
      <c r="E221" s="18"/>
      <c r="F221" s="19"/>
      <c r="G221" s="18"/>
      <c r="H221" s="19"/>
      <c r="I221" s="20"/>
    </row>
    <row r="222" spans="1:9" ht="24.95" customHeight="1" x14ac:dyDescent="0.25">
      <c r="C222" s="34" t="s">
        <v>23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4" t="s">
        <v>24</v>
      </c>
      <c r="D223" s="11"/>
      <c r="E223" s="18"/>
      <c r="F223" s="19"/>
      <c r="G223" s="18"/>
      <c r="H223" s="19"/>
      <c r="I223" s="20"/>
    </row>
    <row r="224" spans="1:9" ht="24.95" customHeight="1" thickBot="1" x14ac:dyDescent="0.3">
      <c r="C224" s="35" t="s">
        <v>34</v>
      </c>
      <c r="D224" s="29"/>
      <c r="E224" s="22"/>
      <c r="F224" s="23"/>
      <c r="G224" s="22"/>
      <c r="H224" s="23"/>
      <c r="I224" s="24"/>
    </row>
    <row r="225" spans="1:9" ht="12" customHeight="1" x14ac:dyDescent="0.25">
      <c r="C225" s="25"/>
      <c r="D225" s="25"/>
    </row>
    <row r="226" spans="1:9" ht="18" customHeight="1" x14ac:dyDescent="0.25">
      <c r="E226" s="92" t="s">
        <v>32</v>
      </c>
      <c r="F226" s="92"/>
      <c r="G226" s="92"/>
      <c r="H226" s="92"/>
      <c r="I226" s="92"/>
    </row>
    <row r="227" spans="1:9" ht="18" customHeight="1" x14ac:dyDescent="0.25">
      <c r="A227" s="76" t="s">
        <v>11</v>
      </c>
      <c r="B227" s="76"/>
      <c r="C227" s="76"/>
      <c r="D227" s="76" t="s">
        <v>10</v>
      </c>
      <c r="E227" s="76"/>
      <c r="F227" s="76"/>
      <c r="G227" s="76"/>
      <c r="H227" s="76" t="s">
        <v>26</v>
      </c>
      <c r="I227" s="76"/>
    </row>
    <row r="228" spans="1:9" ht="18" customHeight="1" x14ac:dyDescent="0.25"/>
    <row r="229" spans="1:9" ht="18" customHeight="1" x14ac:dyDescent="0.25"/>
    <row r="230" spans="1:9" ht="18" customHeight="1" x14ac:dyDescent="0.25"/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5" customHeight="1" x14ac:dyDescent="0.25">
      <c r="I260" s="2" t="s">
        <v>4</v>
      </c>
    </row>
    <row r="261" spans="1:20" ht="17.100000000000001" customHeight="1" x14ac:dyDescent="0.25">
      <c r="A261" s="79" t="s">
        <v>30</v>
      </c>
      <c r="B261" s="79"/>
      <c r="C261" s="79"/>
      <c r="D261" s="79"/>
      <c r="E261" s="80" t="s">
        <v>5</v>
      </c>
      <c r="F261" s="80"/>
      <c r="G261" s="80"/>
      <c r="H261" s="80"/>
      <c r="I261" s="80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7.100000000000001" customHeight="1" x14ac:dyDescent="0.25">
      <c r="A262" s="76" t="s">
        <v>2</v>
      </c>
      <c r="B262" s="76"/>
      <c r="C262" s="76"/>
      <c r="D262" s="76"/>
      <c r="E262" s="81" t="s">
        <v>6</v>
      </c>
      <c r="F262" s="81"/>
      <c r="G262" s="81"/>
      <c r="H262" s="81"/>
      <c r="I262" s="81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7.100000000000001" customHeight="1" x14ac:dyDescent="0.25">
      <c r="A263" s="76" t="s">
        <v>3</v>
      </c>
      <c r="B263" s="76"/>
      <c r="C263" s="76"/>
      <c r="D263" s="76"/>
      <c r="E263" s="76"/>
      <c r="F263" s="76"/>
      <c r="G263" s="76"/>
      <c r="H263" s="76"/>
      <c r="I263" s="76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s="5" customFormat="1" ht="12" customHeight="1" x14ac:dyDescent="0.25">
      <c r="A264" s="77"/>
      <c r="B264" s="77"/>
      <c r="C264" s="77"/>
      <c r="D264" s="77"/>
      <c r="E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24.95" customHeight="1" x14ac:dyDescent="0.3">
      <c r="A265" s="78" t="s">
        <v>7</v>
      </c>
      <c r="B265" s="78"/>
      <c r="C265" s="78"/>
      <c r="D265" s="78"/>
      <c r="E265" s="78"/>
      <c r="F265" s="78"/>
      <c r="G265" s="78"/>
      <c r="H265" s="78"/>
      <c r="I265" s="78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1:20" s="8" customFormat="1" ht="20.100000000000001" customHeight="1" x14ac:dyDescent="0.3">
      <c r="A266" s="78" t="s">
        <v>35</v>
      </c>
      <c r="B266" s="78"/>
      <c r="C266" s="78"/>
      <c r="D266" s="78"/>
      <c r="E266" s="78"/>
      <c r="F266" s="78"/>
      <c r="G266" s="78"/>
      <c r="H266" s="78"/>
      <c r="I266" s="78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s="8" customFormat="1" ht="20.100000000000001" customHeight="1" x14ac:dyDescent="0.3">
      <c r="A267" s="82" t="s">
        <v>441</v>
      </c>
      <c r="B267" s="82"/>
      <c r="C267" s="82"/>
      <c r="D267" s="82"/>
      <c r="E267" s="82"/>
      <c r="F267" s="82"/>
      <c r="G267" s="82"/>
      <c r="H267" s="82"/>
      <c r="I267" s="82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8" customFormat="1" ht="12" customHeight="1" x14ac:dyDescent="0.3">
      <c r="A268" s="9"/>
      <c r="B268" s="9"/>
      <c r="C268" s="9"/>
      <c r="D268" s="9"/>
      <c r="E268" s="9"/>
      <c r="F268" s="9"/>
      <c r="G268" s="9"/>
      <c r="H268" s="9"/>
      <c r="I268" s="9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12" customFormat="1" ht="18" customHeight="1" x14ac:dyDescent="0.2">
      <c r="A269" s="83" t="s">
        <v>8</v>
      </c>
      <c r="B269" s="40"/>
      <c r="C269" s="85" t="s">
        <v>9</v>
      </c>
      <c r="D269" s="86"/>
      <c r="E269" s="89" t="s">
        <v>10</v>
      </c>
      <c r="F269" s="90"/>
      <c r="G269" s="89" t="s">
        <v>11</v>
      </c>
      <c r="H269" s="90"/>
      <c r="I269" s="91" t="s">
        <v>12</v>
      </c>
    </row>
    <row r="270" spans="1:20" s="12" customFormat="1" ht="30" customHeight="1" x14ac:dyDescent="0.2">
      <c r="A270" s="84"/>
      <c r="B270" s="39"/>
      <c r="C270" s="87"/>
      <c r="D270" s="88"/>
      <c r="E270" s="13" t="s">
        <v>13</v>
      </c>
      <c r="F270" s="13" t="s">
        <v>14</v>
      </c>
      <c r="G270" s="13" t="s">
        <v>13</v>
      </c>
      <c r="H270" s="13" t="s">
        <v>14</v>
      </c>
      <c r="I270" s="84"/>
    </row>
    <row r="271" spans="1:20" s="12" customFormat="1" ht="20.100000000000001" customHeight="1" x14ac:dyDescent="0.2">
      <c r="A271" s="14">
        <v>1</v>
      </c>
      <c r="B271" s="41" t="s">
        <v>363</v>
      </c>
      <c r="C271" s="61" t="s">
        <v>327</v>
      </c>
      <c r="D271" s="62" t="s">
        <v>49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2</v>
      </c>
      <c r="B272" s="41" t="s">
        <v>364</v>
      </c>
      <c r="C272" s="63" t="s">
        <v>365</v>
      </c>
      <c r="D272" s="64" t="s">
        <v>366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</v>
      </c>
      <c r="B273" s="41" t="s">
        <v>367</v>
      </c>
      <c r="C273" s="63" t="s">
        <v>368</v>
      </c>
      <c r="D273" s="64" t="s">
        <v>295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4</v>
      </c>
      <c r="B274" s="41" t="s">
        <v>369</v>
      </c>
      <c r="C274" s="63" t="s">
        <v>370</v>
      </c>
      <c r="D274" s="64" t="s">
        <v>295</v>
      </c>
      <c r="E274" s="15"/>
      <c r="F274" s="15"/>
      <c r="G274" s="15"/>
      <c r="H274" s="15"/>
      <c r="I274" s="43"/>
    </row>
    <row r="275" spans="1:9" s="12" customFormat="1" ht="20.100000000000001" customHeight="1" x14ac:dyDescent="0.2">
      <c r="A275" s="14">
        <v>5</v>
      </c>
      <c r="B275" s="41" t="s">
        <v>371</v>
      </c>
      <c r="C275" s="63" t="s">
        <v>173</v>
      </c>
      <c r="D275" s="64" t="s">
        <v>372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6</v>
      </c>
      <c r="B276" s="41" t="s">
        <v>373</v>
      </c>
      <c r="C276" s="63" t="s">
        <v>374</v>
      </c>
      <c r="D276" s="64" t="s">
        <v>187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7</v>
      </c>
      <c r="B277" s="41" t="s">
        <v>375</v>
      </c>
      <c r="C277" s="63" t="s">
        <v>96</v>
      </c>
      <c r="D277" s="64" t="s">
        <v>376</v>
      </c>
      <c r="E277" s="15"/>
      <c r="F277" s="15"/>
      <c r="G277" s="15"/>
      <c r="H277" s="15"/>
      <c r="I277" s="43"/>
    </row>
    <row r="278" spans="1:9" s="12" customFormat="1" ht="20.100000000000001" customHeight="1" x14ac:dyDescent="0.2">
      <c r="A278" s="14">
        <v>8</v>
      </c>
      <c r="B278" s="41" t="s">
        <v>377</v>
      </c>
      <c r="C278" s="63" t="s">
        <v>378</v>
      </c>
      <c r="D278" s="64" t="s">
        <v>379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9</v>
      </c>
      <c r="B279" s="41" t="s">
        <v>380</v>
      </c>
      <c r="C279" s="63" t="s">
        <v>381</v>
      </c>
      <c r="D279" s="64" t="s">
        <v>379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10</v>
      </c>
      <c r="B280" s="41" t="s">
        <v>382</v>
      </c>
      <c r="C280" s="63" t="s">
        <v>170</v>
      </c>
      <c r="D280" s="64" t="s">
        <v>61</v>
      </c>
      <c r="E280" s="15"/>
      <c r="F280" s="15"/>
      <c r="G280" s="15"/>
      <c r="H280" s="15"/>
      <c r="I280" s="45"/>
    </row>
    <row r="281" spans="1:9" s="12" customFormat="1" ht="20.100000000000001" customHeight="1" x14ac:dyDescent="0.2">
      <c r="A281" s="14">
        <v>11</v>
      </c>
      <c r="B281" s="41" t="s">
        <v>383</v>
      </c>
      <c r="C281" s="63" t="s">
        <v>384</v>
      </c>
      <c r="D281" s="64" t="s">
        <v>190</v>
      </c>
      <c r="E281" s="15"/>
      <c r="F281" s="15"/>
      <c r="G281" s="15"/>
      <c r="H281" s="15"/>
      <c r="I281" s="43"/>
    </row>
    <row r="282" spans="1:9" s="12" customFormat="1" ht="20.100000000000001" customHeight="1" x14ac:dyDescent="0.2">
      <c r="A282" s="14">
        <v>12</v>
      </c>
      <c r="B282" s="41" t="s">
        <v>385</v>
      </c>
      <c r="C282" s="63" t="s">
        <v>386</v>
      </c>
      <c r="D282" s="64" t="s">
        <v>387</v>
      </c>
      <c r="E282" s="15"/>
      <c r="F282" s="15"/>
      <c r="G282" s="15"/>
      <c r="H282" s="15"/>
      <c r="I282" s="54"/>
    </row>
    <row r="283" spans="1:9" s="12" customFormat="1" ht="20.100000000000001" customHeight="1" x14ac:dyDescent="0.2">
      <c r="A283" s="14">
        <v>13</v>
      </c>
      <c r="B283" s="41" t="s">
        <v>388</v>
      </c>
      <c r="C283" s="63" t="s">
        <v>79</v>
      </c>
      <c r="D283" s="64" t="s">
        <v>72</v>
      </c>
      <c r="E283" s="15"/>
      <c r="F283" s="15"/>
      <c r="G283" s="15"/>
      <c r="H283" s="15"/>
      <c r="I283" s="54"/>
    </row>
    <row r="284" spans="1:9" s="12" customFormat="1" ht="20.100000000000001" customHeight="1" x14ac:dyDescent="0.2">
      <c r="A284" s="14">
        <v>14</v>
      </c>
      <c r="B284" s="41" t="s">
        <v>389</v>
      </c>
      <c r="C284" s="63" t="s">
        <v>390</v>
      </c>
      <c r="D284" s="64" t="s">
        <v>391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15</v>
      </c>
      <c r="B285" s="41" t="s">
        <v>392</v>
      </c>
      <c r="C285" s="63" t="s">
        <v>244</v>
      </c>
      <c r="D285" s="64" t="s">
        <v>393</v>
      </c>
      <c r="E285" s="15"/>
      <c r="F285" s="15"/>
      <c r="G285" s="15"/>
      <c r="H285" s="15"/>
      <c r="I285" s="45"/>
    </row>
    <row r="286" spans="1:9" s="12" customFormat="1" ht="20.100000000000001" customHeight="1" x14ac:dyDescent="0.2">
      <c r="A286" s="14">
        <v>16</v>
      </c>
      <c r="B286" s="41" t="s">
        <v>394</v>
      </c>
      <c r="C286" s="63" t="s">
        <v>395</v>
      </c>
      <c r="D286" s="64" t="s">
        <v>88</v>
      </c>
      <c r="E286" s="15"/>
      <c r="F286" s="15"/>
      <c r="G286" s="15"/>
      <c r="H286" s="15"/>
      <c r="I286" s="54"/>
    </row>
    <row r="287" spans="1:9" s="12" customFormat="1" ht="20.100000000000001" customHeight="1" x14ac:dyDescent="0.2">
      <c r="A287" s="14">
        <v>17</v>
      </c>
      <c r="B287" s="41" t="s">
        <v>396</v>
      </c>
      <c r="C287" s="63" t="s">
        <v>397</v>
      </c>
      <c r="D287" s="64" t="s">
        <v>217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18</v>
      </c>
      <c r="B288" s="41" t="s">
        <v>398</v>
      </c>
      <c r="C288" s="63" t="s">
        <v>399</v>
      </c>
      <c r="D288" s="64" t="s">
        <v>109</v>
      </c>
      <c r="E288" s="15"/>
      <c r="F288" s="15"/>
      <c r="G288" s="15"/>
      <c r="H288" s="15"/>
      <c r="I288" s="43"/>
    </row>
    <row r="289" spans="1:9" s="12" customFormat="1" ht="20.100000000000001" customHeight="1" x14ac:dyDescent="0.2">
      <c r="A289" s="14">
        <v>19</v>
      </c>
      <c r="B289" s="41" t="s">
        <v>400</v>
      </c>
      <c r="C289" s="63" t="s">
        <v>258</v>
      </c>
      <c r="D289" s="64" t="s">
        <v>401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20</v>
      </c>
      <c r="B290" s="41" t="s">
        <v>402</v>
      </c>
      <c r="C290" s="63" t="s">
        <v>244</v>
      </c>
      <c r="D290" s="64" t="s">
        <v>403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21</v>
      </c>
      <c r="B291" s="41" t="s">
        <v>404</v>
      </c>
      <c r="C291" s="63" t="s">
        <v>405</v>
      </c>
      <c r="D291" s="64" t="s">
        <v>406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22</v>
      </c>
      <c r="B292" s="41" t="s">
        <v>407</v>
      </c>
      <c r="C292" s="63" t="s">
        <v>408</v>
      </c>
      <c r="D292" s="64" t="s">
        <v>409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23</v>
      </c>
      <c r="B293" s="41" t="s">
        <v>410</v>
      </c>
      <c r="C293" s="63" t="s">
        <v>411</v>
      </c>
      <c r="D293" s="64" t="s">
        <v>412</v>
      </c>
      <c r="E293" s="15"/>
      <c r="F293" s="15"/>
      <c r="G293" s="15"/>
      <c r="H293" s="15"/>
      <c r="I293" s="54"/>
    </row>
    <row r="294" spans="1:9" s="12" customFormat="1" ht="20.100000000000001" customHeight="1" x14ac:dyDescent="0.2">
      <c r="A294" s="14">
        <v>24</v>
      </c>
      <c r="B294" s="41" t="s">
        <v>413</v>
      </c>
      <c r="C294" s="63" t="s">
        <v>414</v>
      </c>
      <c r="D294" s="64" t="s">
        <v>245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25</v>
      </c>
      <c r="B295" s="41" t="s">
        <v>415</v>
      </c>
      <c r="C295" s="63" t="s">
        <v>74</v>
      </c>
      <c r="D295" s="64" t="s">
        <v>416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26</v>
      </c>
      <c r="B296" s="41" t="s">
        <v>417</v>
      </c>
      <c r="C296" s="63" t="s">
        <v>418</v>
      </c>
      <c r="D296" s="64" t="s">
        <v>419</v>
      </c>
      <c r="E296" s="36"/>
      <c r="F296" s="36"/>
      <c r="G296" s="36"/>
      <c r="H296" s="36"/>
      <c r="I296" s="46"/>
    </row>
    <row r="297" spans="1:9" s="12" customFormat="1" ht="20.100000000000001" customHeight="1" x14ac:dyDescent="0.2">
      <c r="A297" s="14">
        <v>27</v>
      </c>
      <c r="B297" s="41" t="s">
        <v>420</v>
      </c>
      <c r="C297" s="63" t="s">
        <v>421</v>
      </c>
      <c r="D297" s="64" t="s">
        <v>130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28</v>
      </c>
      <c r="B298" s="41" t="s">
        <v>422</v>
      </c>
      <c r="C298" s="63" t="s">
        <v>244</v>
      </c>
      <c r="D298" s="64" t="s">
        <v>130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29</v>
      </c>
      <c r="B299" s="41" t="s">
        <v>423</v>
      </c>
      <c r="C299" s="63" t="s">
        <v>424</v>
      </c>
      <c r="D299" s="64" t="s">
        <v>130</v>
      </c>
      <c r="E299" s="37"/>
      <c r="F299" s="37"/>
      <c r="G299" s="37"/>
      <c r="H299" s="37"/>
      <c r="I299" s="43"/>
    </row>
    <row r="300" spans="1:9" s="12" customFormat="1" ht="20.100000000000001" customHeight="1" x14ac:dyDescent="0.2">
      <c r="A300" s="14">
        <v>30</v>
      </c>
      <c r="B300" s="41" t="s">
        <v>425</v>
      </c>
      <c r="C300" s="63" t="s">
        <v>74</v>
      </c>
      <c r="D300" s="64" t="s">
        <v>426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31</v>
      </c>
      <c r="B301" s="41" t="s">
        <v>427</v>
      </c>
      <c r="C301" s="63" t="s">
        <v>79</v>
      </c>
      <c r="D301" s="64" t="s">
        <v>346</v>
      </c>
      <c r="E301" s="15"/>
      <c r="F301" s="15"/>
      <c r="G301" s="15"/>
      <c r="H301" s="15"/>
      <c r="I301" s="43"/>
    </row>
    <row r="302" spans="1:9" s="12" customFormat="1" ht="20.100000000000001" customHeight="1" x14ac:dyDescent="0.2">
      <c r="A302" s="14">
        <v>32</v>
      </c>
      <c r="B302" s="41" t="s">
        <v>428</v>
      </c>
      <c r="C302" s="63" t="s">
        <v>159</v>
      </c>
      <c r="D302" s="64" t="s">
        <v>429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33</v>
      </c>
      <c r="B303" s="41" t="s">
        <v>430</v>
      </c>
      <c r="C303" s="63" t="s">
        <v>431</v>
      </c>
      <c r="D303" s="64" t="s">
        <v>268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34</v>
      </c>
      <c r="B304" s="41" t="s">
        <v>432</v>
      </c>
      <c r="C304" s="63" t="s">
        <v>336</v>
      </c>
      <c r="D304" s="64" t="s">
        <v>268</v>
      </c>
      <c r="E304" s="15"/>
      <c r="F304" s="15"/>
      <c r="G304" s="15"/>
      <c r="H304" s="15"/>
      <c r="I304" s="54"/>
    </row>
    <row r="305" spans="1:9" s="12" customFormat="1" ht="20.100000000000001" customHeight="1" x14ac:dyDescent="0.2">
      <c r="A305" s="14">
        <v>35</v>
      </c>
      <c r="B305" s="41" t="s">
        <v>433</v>
      </c>
      <c r="C305" s="63" t="s">
        <v>434</v>
      </c>
      <c r="D305" s="64" t="s">
        <v>353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36</v>
      </c>
      <c r="B306" s="41" t="s">
        <v>435</v>
      </c>
      <c r="C306" s="63" t="s">
        <v>436</v>
      </c>
      <c r="D306" s="64" t="s">
        <v>353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37</v>
      </c>
      <c r="B307" s="41" t="s">
        <v>437</v>
      </c>
      <c r="C307" s="63" t="s">
        <v>216</v>
      </c>
      <c r="D307" s="64" t="s">
        <v>362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38</v>
      </c>
      <c r="B308" s="41" t="s">
        <v>438</v>
      </c>
      <c r="C308" s="63" t="s">
        <v>439</v>
      </c>
      <c r="D308" s="64" t="s">
        <v>362</v>
      </c>
      <c r="E308" s="15"/>
      <c r="F308" s="15"/>
      <c r="G308" s="15"/>
      <c r="H308" s="15"/>
      <c r="I308" s="15"/>
    </row>
    <row r="309" spans="1:9" ht="24.95" customHeight="1" thickBot="1" x14ac:dyDescent="0.35">
      <c r="C309" s="93" t="s">
        <v>15</v>
      </c>
      <c r="D309" s="93"/>
      <c r="E309" s="93"/>
      <c r="F309" s="93"/>
      <c r="G309" s="93"/>
      <c r="H309" s="93"/>
      <c r="I309" s="93"/>
    </row>
    <row r="310" spans="1:9" ht="24.95" customHeight="1" x14ac:dyDescent="0.25">
      <c r="C310" s="94" t="s">
        <v>16</v>
      </c>
      <c r="D310" s="27"/>
      <c r="E310" s="96" t="s">
        <v>10</v>
      </c>
      <c r="F310" s="97"/>
      <c r="G310" s="98" t="s">
        <v>11</v>
      </c>
      <c r="H310" s="99"/>
      <c r="I310" s="100" t="s">
        <v>12</v>
      </c>
    </row>
    <row r="311" spans="1:9" s="12" customFormat="1" ht="24.95" customHeight="1" x14ac:dyDescent="0.2">
      <c r="C311" s="95"/>
      <c r="D311" s="28"/>
      <c r="E311" s="13" t="s">
        <v>17</v>
      </c>
      <c r="F311" s="16" t="s">
        <v>18</v>
      </c>
      <c r="G311" s="13" t="s">
        <v>17</v>
      </c>
      <c r="H311" s="16" t="s">
        <v>18</v>
      </c>
      <c r="I311" s="101"/>
    </row>
    <row r="312" spans="1:9" ht="24.95" customHeight="1" x14ac:dyDescent="0.25">
      <c r="C312" s="34" t="s">
        <v>19</v>
      </c>
      <c r="D312" s="11"/>
      <c r="E312" s="18"/>
      <c r="F312" s="19"/>
      <c r="G312" s="18"/>
      <c r="H312" s="19"/>
      <c r="I312" s="20"/>
    </row>
    <row r="313" spans="1:9" ht="24.95" customHeight="1" x14ac:dyDescent="0.25">
      <c r="C313" s="34" t="s">
        <v>20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4" t="s">
        <v>21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4" t="s">
        <v>23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4" t="s">
        <v>24</v>
      </c>
      <c r="D316" s="11"/>
      <c r="E316" s="18"/>
      <c r="F316" s="19"/>
      <c r="G316" s="18"/>
      <c r="H316" s="19"/>
      <c r="I316" s="20"/>
    </row>
    <row r="317" spans="1:9" ht="24.95" customHeight="1" thickBot="1" x14ac:dyDescent="0.3">
      <c r="C317" s="35" t="s">
        <v>34</v>
      </c>
      <c r="D317" s="29"/>
      <c r="E317" s="22"/>
      <c r="F317" s="23"/>
      <c r="G317" s="22"/>
      <c r="H317" s="23"/>
      <c r="I317" s="24"/>
    </row>
    <row r="318" spans="1:9" ht="12" customHeight="1" x14ac:dyDescent="0.25">
      <c r="C318" s="25"/>
      <c r="D318" s="25"/>
    </row>
    <row r="319" spans="1:9" ht="18" customHeight="1" x14ac:dyDescent="0.25">
      <c r="E319" s="92" t="s">
        <v>32</v>
      </c>
      <c r="F319" s="92"/>
      <c r="G319" s="92"/>
      <c r="H319" s="92"/>
      <c r="I319" s="92"/>
    </row>
    <row r="320" spans="1:9" ht="18" customHeight="1" x14ac:dyDescent="0.25">
      <c r="A320" s="76" t="s">
        <v>11</v>
      </c>
      <c r="B320" s="76"/>
      <c r="C320" s="76"/>
      <c r="D320" s="76" t="s">
        <v>10</v>
      </c>
      <c r="E320" s="76"/>
      <c r="F320" s="76"/>
      <c r="G320" s="76"/>
      <c r="H320" s="76" t="s">
        <v>26</v>
      </c>
      <c r="I320" s="76"/>
    </row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5" customHeight="1" x14ac:dyDescent="0.25"/>
    <row r="337" spans="1:20" ht="15" customHeight="1" x14ac:dyDescent="0.25"/>
    <row r="338" spans="1:20" ht="15" customHeight="1" x14ac:dyDescent="0.25"/>
    <row r="339" spans="1:20" ht="15" customHeight="1" x14ac:dyDescent="0.25"/>
    <row r="340" spans="1:20" ht="15" customHeight="1" x14ac:dyDescent="0.25"/>
    <row r="341" spans="1:20" ht="15" customHeight="1" x14ac:dyDescent="0.25"/>
    <row r="342" spans="1:20" ht="15" customHeight="1" x14ac:dyDescent="0.25"/>
    <row r="343" spans="1:20" ht="15" customHeight="1" x14ac:dyDescent="0.25"/>
    <row r="344" spans="1:20" ht="15" customHeight="1" x14ac:dyDescent="0.25"/>
    <row r="345" spans="1:20" ht="15" customHeight="1" x14ac:dyDescent="0.25"/>
    <row r="346" spans="1:20" ht="15" customHeight="1" x14ac:dyDescent="0.25"/>
    <row r="347" spans="1:20" ht="15" customHeight="1" x14ac:dyDescent="0.25"/>
    <row r="348" spans="1:20" ht="15" customHeight="1" x14ac:dyDescent="0.25"/>
    <row r="349" spans="1:20" ht="14.1" customHeight="1" x14ac:dyDescent="0.25">
      <c r="I349" s="2" t="s">
        <v>4</v>
      </c>
    </row>
    <row r="350" spans="1:20" ht="17.100000000000001" customHeight="1" x14ac:dyDescent="0.25">
      <c r="A350" s="79" t="s">
        <v>30</v>
      </c>
      <c r="B350" s="79"/>
      <c r="C350" s="79"/>
      <c r="D350" s="79"/>
      <c r="E350" s="80" t="s">
        <v>5</v>
      </c>
      <c r="F350" s="80"/>
      <c r="G350" s="80"/>
      <c r="H350" s="80"/>
      <c r="I350" s="80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17.100000000000001" customHeight="1" x14ac:dyDescent="0.25">
      <c r="A351" s="76" t="s">
        <v>2</v>
      </c>
      <c r="B351" s="76"/>
      <c r="C351" s="76"/>
      <c r="D351" s="76"/>
      <c r="E351" s="81" t="s">
        <v>6</v>
      </c>
      <c r="F351" s="81"/>
      <c r="G351" s="81"/>
      <c r="H351" s="81"/>
      <c r="I351" s="81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17.100000000000001" customHeight="1" x14ac:dyDescent="0.25">
      <c r="A352" s="76" t="s">
        <v>3</v>
      </c>
      <c r="B352" s="76"/>
      <c r="C352" s="76"/>
      <c r="D352" s="76"/>
      <c r="E352" s="76"/>
      <c r="F352" s="76"/>
      <c r="G352" s="76"/>
      <c r="H352" s="76"/>
      <c r="I352" s="76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s="5" customFormat="1" ht="12" customHeight="1" x14ac:dyDescent="0.25">
      <c r="A353" s="77"/>
      <c r="B353" s="77"/>
      <c r="C353" s="77"/>
      <c r="D353" s="77"/>
      <c r="E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24.95" customHeight="1" x14ac:dyDescent="0.3">
      <c r="A354" s="78" t="s">
        <v>7</v>
      </c>
      <c r="B354" s="78"/>
      <c r="C354" s="78"/>
      <c r="D354" s="78"/>
      <c r="E354" s="78"/>
      <c r="F354" s="78"/>
      <c r="G354" s="78"/>
      <c r="H354" s="78"/>
      <c r="I354" s="78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s="8" customFormat="1" ht="20.100000000000001" customHeight="1" x14ac:dyDescent="0.3">
      <c r="A355" s="78" t="s">
        <v>35</v>
      </c>
      <c r="B355" s="78"/>
      <c r="C355" s="78"/>
      <c r="D355" s="78"/>
      <c r="E355" s="78"/>
      <c r="F355" s="78"/>
      <c r="G355" s="78"/>
      <c r="H355" s="78"/>
      <c r="I355" s="78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s="8" customFormat="1" ht="20.100000000000001" customHeight="1" x14ac:dyDescent="0.3">
      <c r="A356" s="82" t="s">
        <v>520</v>
      </c>
      <c r="B356" s="82"/>
      <c r="C356" s="82"/>
      <c r="D356" s="82"/>
      <c r="E356" s="82"/>
      <c r="F356" s="82"/>
      <c r="G356" s="82"/>
      <c r="H356" s="82"/>
      <c r="I356" s="82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s="8" customFormat="1" ht="12" customHeight="1" x14ac:dyDescent="0.3">
      <c r="A357" s="9"/>
      <c r="B357" s="9"/>
      <c r="C357" s="9"/>
      <c r="D357" s="9"/>
      <c r="E357" s="9"/>
      <c r="F357" s="9"/>
      <c r="G357" s="9"/>
      <c r="H357" s="9"/>
      <c r="I357" s="9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s="12" customFormat="1" ht="18" customHeight="1" x14ac:dyDescent="0.2">
      <c r="A358" s="83" t="s">
        <v>8</v>
      </c>
      <c r="B358" s="40"/>
      <c r="C358" s="85" t="s">
        <v>9</v>
      </c>
      <c r="D358" s="86"/>
      <c r="E358" s="89" t="s">
        <v>10</v>
      </c>
      <c r="F358" s="90"/>
      <c r="G358" s="89" t="s">
        <v>11</v>
      </c>
      <c r="H358" s="90"/>
      <c r="I358" s="91" t="s">
        <v>12</v>
      </c>
    </row>
    <row r="359" spans="1:20" s="12" customFormat="1" ht="30" customHeight="1" x14ac:dyDescent="0.2">
      <c r="A359" s="84"/>
      <c r="B359" s="39"/>
      <c r="C359" s="87"/>
      <c r="D359" s="88"/>
      <c r="E359" s="13" t="s">
        <v>13</v>
      </c>
      <c r="F359" s="13" t="s">
        <v>14</v>
      </c>
      <c r="G359" s="13" t="s">
        <v>13</v>
      </c>
      <c r="H359" s="13" t="s">
        <v>14</v>
      </c>
      <c r="I359" s="84"/>
    </row>
    <row r="360" spans="1:20" s="12" customFormat="1" ht="20.100000000000001" customHeight="1" x14ac:dyDescent="0.2">
      <c r="A360" s="14">
        <v>1</v>
      </c>
      <c r="B360" s="41" t="s">
        <v>442</v>
      </c>
      <c r="C360" s="61" t="s">
        <v>443</v>
      </c>
      <c r="D360" s="62" t="s">
        <v>42</v>
      </c>
      <c r="E360" s="15"/>
      <c r="F360" s="15"/>
      <c r="G360" s="15"/>
      <c r="H360" s="15"/>
      <c r="I360" s="45"/>
    </row>
    <row r="361" spans="1:20" s="12" customFormat="1" ht="20.100000000000001" customHeight="1" x14ac:dyDescent="0.2">
      <c r="A361" s="14">
        <v>2</v>
      </c>
      <c r="B361" s="41" t="s">
        <v>444</v>
      </c>
      <c r="C361" s="63" t="s">
        <v>445</v>
      </c>
      <c r="D361" s="64" t="s">
        <v>446</v>
      </c>
      <c r="E361" s="15"/>
      <c r="F361" s="15"/>
      <c r="G361" s="15"/>
      <c r="H361" s="15"/>
      <c r="I361" s="15"/>
    </row>
    <row r="362" spans="1:20" s="12" customFormat="1" ht="20.100000000000001" customHeight="1" x14ac:dyDescent="0.2">
      <c r="A362" s="14">
        <v>3</v>
      </c>
      <c r="B362" s="41" t="s">
        <v>447</v>
      </c>
      <c r="C362" s="63" t="s">
        <v>448</v>
      </c>
      <c r="D362" s="64" t="s">
        <v>291</v>
      </c>
      <c r="E362" s="15"/>
      <c r="F362" s="15"/>
      <c r="G362" s="15"/>
      <c r="H362" s="15"/>
      <c r="I362" s="15"/>
    </row>
    <row r="363" spans="1:20" s="12" customFormat="1" ht="20.100000000000001" customHeight="1" x14ac:dyDescent="0.2">
      <c r="A363" s="14">
        <v>4</v>
      </c>
      <c r="B363" s="41" t="s">
        <v>449</v>
      </c>
      <c r="C363" s="63" t="s">
        <v>54</v>
      </c>
      <c r="D363" s="64" t="s">
        <v>55</v>
      </c>
      <c r="E363" s="15"/>
      <c r="F363" s="15"/>
      <c r="G363" s="15"/>
      <c r="H363" s="15"/>
      <c r="I363" s="15"/>
    </row>
    <row r="364" spans="1:20" s="12" customFormat="1" ht="20.100000000000001" customHeight="1" x14ac:dyDescent="0.2">
      <c r="A364" s="14">
        <v>5</v>
      </c>
      <c r="B364" s="41" t="s">
        <v>450</v>
      </c>
      <c r="C364" s="63" t="s">
        <v>451</v>
      </c>
      <c r="D364" s="64" t="s">
        <v>295</v>
      </c>
      <c r="E364" s="15"/>
      <c r="F364" s="15"/>
      <c r="G364" s="15"/>
      <c r="H364" s="15"/>
      <c r="I364" s="15"/>
    </row>
    <row r="365" spans="1:20" s="12" customFormat="1" ht="20.100000000000001" customHeight="1" x14ac:dyDescent="0.2">
      <c r="A365" s="14">
        <v>6</v>
      </c>
      <c r="B365" s="41" t="s">
        <v>452</v>
      </c>
      <c r="C365" s="63" t="s">
        <v>453</v>
      </c>
      <c r="D365" s="64" t="s">
        <v>454</v>
      </c>
      <c r="E365" s="15"/>
      <c r="F365" s="15"/>
      <c r="G365" s="15"/>
      <c r="H365" s="15"/>
      <c r="I365" s="15"/>
    </row>
    <row r="366" spans="1:20" s="12" customFormat="1" ht="20.100000000000001" customHeight="1" x14ac:dyDescent="0.2">
      <c r="A366" s="14">
        <v>7</v>
      </c>
      <c r="B366" s="41" t="s">
        <v>455</v>
      </c>
      <c r="C366" s="63" t="s">
        <v>456</v>
      </c>
      <c r="D366" s="64" t="s">
        <v>457</v>
      </c>
      <c r="E366" s="15"/>
      <c r="F366" s="15"/>
      <c r="G366" s="15"/>
      <c r="H366" s="15"/>
      <c r="I366" s="15"/>
    </row>
    <row r="367" spans="1:20" s="12" customFormat="1" ht="20.100000000000001" customHeight="1" x14ac:dyDescent="0.2">
      <c r="A367" s="14">
        <v>8</v>
      </c>
      <c r="B367" s="41" t="s">
        <v>458</v>
      </c>
      <c r="C367" s="63" t="s">
        <v>459</v>
      </c>
      <c r="D367" s="64" t="s">
        <v>58</v>
      </c>
      <c r="E367" s="15"/>
      <c r="F367" s="15"/>
      <c r="G367" s="15"/>
      <c r="H367" s="15"/>
      <c r="I367" s="15"/>
    </row>
    <row r="368" spans="1:20" s="12" customFormat="1" ht="20.100000000000001" customHeight="1" x14ac:dyDescent="0.2">
      <c r="A368" s="14">
        <v>9</v>
      </c>
      <c r="B368" s="41" t="s">
        <v>460</v>
      </c>
      <c r="C368" s="63" t="s">
        <v>461</v>
      </c>
      <c r="D368" s="64" t="s">
        <v>462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10</v>
      </c>
      <c r="B369" s="41" t="s">
        <v>463</v>
      </c>
      <c r="C369" s="63" t="s">
        <v>173</v>
      </c>
      <c r="D369" s="64" t="s">
        <v>379</v>
      </c>
      <c r="E369" s="15"/>
      <c r="F369" s="15"/>
      <c r="G369" s="15"/>
      <c r="H369" s="15"/>
      <c r="I369" s="43"/>
    </row>
    <row r="370" spans="1:9" s="12" customFormat="1" ht="20.100000000000001" customHeight="1" x14ac:dyDescent="0.2">
      <c r="A370" s="14">
        <v>11</v>
      </c>
      <c r="B370" s="41" t="s">
        <v>464</v>
      </c>
      <c r="C370" s="63" t="s">
        <v>465</v>
      </c>
      <c r="D370" s="64" t="s">
        <v>466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12</v>
      </c>
      <c r="B371" s="41" t="s">
        <v>467</v>
      </c>
      <c r="C371" s="63" t="s">
        <v>468</v>
      </c>
      <c r="D371" s="64" t="s">
        <v>312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13</v>
      </c>
      <c r="B372" s="41" t="s">
        <v>469</v>
      </c>
      <c r="C372" s="63" t="s">
        <v>470</v>
      </c>
      <c r="D372" s="64" t="s">
        <v>312</v>
      </c>
      <c r="E372" s="15"/>
      <c r="F372" s="15"/>
      <c r="G372" s="15"/>
      <c r="H372" s="15"/>
      <c r="I372" s="45"/>
    </row>
    <row r="373" spans="1:9" s="12" customFormat="1" ht="20.100000000000001" customHeight="1" x14ac:dyDescent="0.2">
      <c r="A373" s="14">
        <v>14</v>
      </c>
      <c r="B373" s="41" t="s">
        <v>471</v>
      </c>
      <c r="C373" s="63" t="s">
        <v>472</v>
      </c>
      <c r="D373" s="64" t="s">
        <v>473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15</v>
      </c>
      <c r="B374" s="41" t="s">
        <v>474</v>
      </c>
      <c r="C374" s="63" t="s">
        <v>91</v>
      </c>
      <c r="D374" s="64" t="s">
        <v>475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16</v>
      </c>
      <c r="B375" s="41" t="s">
        <v>476</v>
      </c>
      <c r="C375" s="63" t="s">
        <v>477</v>
      </c>
      <c r="D375" s="64" t="s">
        <v>77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17</v>
      </c>
      <c r="B376" s="41" t="s">
        <v>478</v>
      </c>
      <c r="C376" s="63" t="s">
        <v>477</v>
      </c>
      <c r="D376" s="64" t="s">
        <v>77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18</v>
      </c>
      <c r="B377" s="41" t="s">
        <v>479</v>
      </c>
      <c r="C377" s="63" t="s">
        <v>480</v>
      </c>
      <c r="D377" s="64" t="s">
        <v>203</v>
      </c>
      <c r="E377" s="15"/>
      <c r="F377" s="15"/>
      <c r="G377" s="15"/>
      <c r="H377" s="15"/>
      <c r="I377" s="45"/>
    </row>
    <row r="378" spans="1:9" s="12" customFormat="1" ht="20.100000000000001" customHeight="1" x14ac:dyDescent="0.2">
      <c r="A378" s="14">
        <v>19</v>
      </c>
      <c r="B378" s="41" t="s">
        <v>481</v>
      </c>
      <c r="C378" s="63" t="s">
        <v>421</v>
      </c>
      <c r="D378" s="64" t="s">
        <v>97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20</v>
      </c>
      <c r="B379" s="41" t="s">
        <v>482</v>
      </c>
      <c r="C379" s="63" t="s">
        <v>483</v>
      </c>
      <c r="D379" s="64" t="s">
        <v>106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21</v>
      </c>
      <c r="B380" s="41" t="s">
        <v>484</v>
      </c>
      <c r="C380" s="63" t="s">
        <v>485</v>
      </c>
      <c r="D380" s="64" t="s">
        <v>217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22</v>
      </c>
      <c r="B381" s="41" t="s">
        <v>486</v>
      </c>
      <c r="C381" s="63" t="s">
        <v>244</v>
      </c>
      <c r="D381" s="64" t="s">
        <v>217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23</v>
      </c>
      <c r="B382" s="41" t="s">
        <v>487</v>
      </c>
      <c r="C382" s="63" t="s">
        <v>488</v>
      </c>
      <c r="D382" s="64" t="s">
        <v>403</v>
      </c>
      <c r="E382" s="15"/>
      <c r="F382" s="15"/>
      <c r="G382" s="15"/>
      <c r="H382" s="15"/>
      <c r="I382" s="43"/>
    </row>
    <row r="383" spans="1:9" s="12" customFormat="1" ht="20.100000000000001" customHeight="1" x14ac:dyDescent="0.2">
      <c r="A383" s="14">
        <v>24</v>
      </c>
      <c r="B383" s="41" t="s">
        <v>489</v>
      </c>
      <c r="C383" s="63" t="s">
        <v>490</v>
      </c>
      <c r="D383" s="64" t="s">
        <v>491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25</v>
      </c>
      <c r="B384" s="41" t="s">
        <v>492</v>
      </c>
      <c r="C384" s="63" t="s">
        <v>493</v>
      </c>
      <c r="D384" s="64" t="s">
        <v>416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26</v>
      </c>
      <c r="B385" s="41" t="s">
        <v>494</v>
      </c>
      <c r="C385" s="63" t="s">
        <v>495</v>
      </c>
      <c r="D385" s="64" t="s">
        <v>250</v>
      </c>
      <c r="E385" s="36"/>
      <c r="F385" s="36"/>
      <c r="G385" s="36"/>
      <c r="H385" s="36"/>
      <c r="I385" s="36"/>
    </row>
    <row r="386" spans="1:9" s="12" customFormat="1" ht="20.100000000000001" customHeight="1" x14ac:dyDescent="0.2">
      <c r="A386" s="14">
        <v>27</v>
      </c>
      <c r="B386" s="41" t="s">
        <v>496</v>
      </c>
      <c r="C386" s="63" t="s">
        <v>74</v>
      </c>
      <c r="D386" s="64" t="s">
        <v>497</v>
      </c>
      <c r="E386" s="15"/>
      <c r="F386" s="15"/>
      <c r="G386" s="15"/>
      <c r="H386" s="15"/>
      <c r="I386" s="45"/>
    </row>
    <row r="387" spans="1:9" s="12" customFormat="1" ht="20.100000000000001" customHeight="1" x14ac:dyDescent="0.2">
      <c r="A387" s="14">
        <v>28</v>
      </c>
      <c r="B387" s="41" t="s">
        <v>498</v>
      </c>
      <c r="C387" s="63" t="s">
        <v>244</v>
      </c>
      <c r="D387" s="64" t="s">
        <v>499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29</v>
      </c>
      <c r="B388" s="41" t="s">
        <v>500</v>
      </c>
      <c r="C388" s="63" t="s">
        <v>501</v>
      </c>
      <c r="D388" s="64" t="s">
        <v>259</v>
      </c>
      <c r="E388" s="37"/>
      <c r="F388" s="37"/>
      <c r="G388" s="37"/>
      <c r="H388" s="37"/>
      <c r="I388" s="37"/>
    </row>
    <row r="389" spans="1:9" s="12" customFormat="1" ht="20.100000000000001" customHeight="1" x14ac:dyDescent="0.2">
      <c r="A389" s="14">
        <v>30</v>
      </c>
      <c r="B389" s="41" t="s">
        <v>502</v>
      </c>
      <c r="C389" s="63" t="s">
        <v>503</v>
      </c>
      <c r="D389" s="64" t="s">
        <v>262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31</v>
      </c>
      <c r="B390" s="41" t="s">
        <v>504</v>
      </c>
      <c r="C390" s="63" t="s">
        <v>505</v>
      </c>
      <c r="D390" s="64" t="s">
        <v>506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32</v>
      </c>
      <c r="B391" s="41" t="s">
        <v>507</v>
      </c>
      <c r="C391" s="63" t="s">
        <v>508</v>
      </c>
      <c r="D391" s="64" t="s">
        <v>343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33</v>
      </c>
      <c r="B392" s="41" t="s">
        <v>509</v>
      </c>
      <c r="C392" s="63" t="s">
        <v>510</v>
      </c>
      <c r="D392" s="64" t="s">
        <v>265</v>
      </c>
      <c r="E392" s="15"/>
      <c r="F392" s="15"/>
      <c r="G392" s="15"/>
      <c r="H392" s="15"/>
      <c r="I392" s="43"/>
    </row>
    <row r="393" spans="1:9" s="12" customFormat="1" ht="20.100000000000001" customHeight="1" x14ac:dyDescent="0.2">
      <c r="A393" s="14">
        <v>34</v>
      </c>
      <c r="B393" s="41" t="s">
        <v>511</v>
      </c>
      <c r="C393" s="63" t="s">
        <v>512</v>
      </c>
      <c r="D393" s="64" t="s">
        <v>146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35</v>
      </c>
      <c r="B394" s="41" t="s">
        <v>513</v>
      </c>
      <c r="C394" s="63" t="s">
        <v>514</v>
      </c>
      <c r="D394" s="64" t="s">
        <v>515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36</v>
      </c>
      <c r="B395" s="41" t="s">
        <v>516</v>
      </c>
      <c r="C395" s="63" t="s">
        <v>517</v>
      </c>
      <c r="D395" s="64" t="s">
        <v>274</v>
      </c>
      <c r="E395" s="15"/>
      <c r="F395" s="15"/>
      <c r="G395" s="15"/>
      <c r="H395" s="15"/>
      <c r="I395" s="43"/>
    </row>
    <row r="396" spans="1:9" s="12" customFormat="1" ht="20.100000000000001" customHeight="1" x14ac:dyDescent="0.2">
      <c r="A396" s="14">
        <v>37</v>
      </c>
      <c r="B396" s="41" t="s">
        <v>518</v>
      </c>
      <c r="C396" s="63" t="s">
        <v>38</v>
      </c>
      <c r="D396" s="64" t="s">
        <v>519</v>
      </c>
      <c r="E396" s="15"/>
      <c r="F396" s="15"/>
      <c r="G396" s="15"/>
      <c r="H396" s="15"/>
      <c r="I396" s="15"/>
    </row>
    <row r="397" spans="1:9" ht="24.95" customHeight="1" thickBot="1" x14ac:dyDescent="0.35">
      <c r="C397" s="93" t="s">
        <v>15</v>
      </c>
      <c r="D397" s="93"/>
      <c r="E397" s="93"/>
      <c r="F397" s="93"/>
      <c r="G397" s="93"/>
      <c r="H397" s="93"/>
      <c r="I397" s="93"/>
    </row>
    <row r="398" spans="1:9" ht="24.95" customHeight="1" x14ac:dyDescent="0.25">
      <c r="C398" s="94" t="s">
        <v>16</v>
      </c>
      <c r="D398" s="27"/>
      <c r="E398" s="96" t="s">
        <v>10</v>
      </c>
      <c r="F398" s="97"/>
      <c r="G398" s="98" t="s">
        <v>11</v>
      </c>
      <c r="H398" s="99"/>
      <c r="I398" s="100" t="s">
        <v>12</v>
      </c>
    </row>
    <row r="399" spans="1:9" s="12" customFormat="1" ht="24.95" customHeight="1" x14ac:dyDescent="0.2">
      <c r="C399" s="95"/>
      <c r="D399" s="28"/>
      <c r="E399" s="13" t="s">
        <v>17</v>
      </c>
      <c r="F399" s="16" t="s">
        <v>18</v>
      </c>
      <c r="G399" s="13" t="s">
        <v>17</v>
      </c>
      <c r="H399" s="16" t="s">
        <v>18</v>
      </c>
      <c r="I399" s="101"/>
    </row>
    <row r="400" spans="1:9" ht="24.95" customHeight="1" x14ac:dyDescent="0.25">
      <c r="C400" s="34" t="s">
        <v>19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4" t="s">
        <v>20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4" t="s">
        <v>21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4" t="s">
        <v>23</v>
      </c>
      <c r="D403" s="11"/>
      <c r="E403" s="18"/>
      <c r="F403" s="19"/>
      <c r="G403" s="18"/>
      <c r="H403" s="19"/>
      <c r="I403" s="20"/>
    </row>
    <row r="404" spans="1:9" ht="24.95" customHeight="1" x14ac:dyDescent="0.25">
      <c r="C404" s="34" t="s">
        <v>24</v>
      </c>
      <c r="D404" s="11"/>
      <c r="E404" s="18"/>
      <c r="F404" s="19"/>
      <c r="G404" s="18"/>
      <c r="H404" s="19"/>
      <c r="I404" s="20"/>
    </row>
    <row r="405" spans="1:9" ht="24.95" customHeight="1" thickBot="1" x14ac:dyDescent="0.3">
      <c r="C405" s="35" t="s">
        <v>34</v>
      </c>
      <c r="D405" s="29"/>
      <c r="E405" s="22"/>
      <c r="F405" s="23"/>
      <c r="G405" s="22"/>
      <c r="H405" s="23"/>
      <c r="I405" s="24"/>
    </row>
    <row r="406" spans="1:9" ht="12" customHeight="1" x14ac:dyDescent="0.25">
      <c r="C406" s="25"/>
      <c r="D406" s="25"/>
    </row>
    <row r="407" spans="1:9" ht="18" customHeight="1" x14ac:dyDescent="0.25">
      <c r="E407" s="92" t="s">
        <v>32</v>
      </c>
      <c r="F407" s="92"/>
      <c r="G407" s="92"/>
      <c r="H407" s="92"/>
      <c r="I407" s="92"/>
    </row>
    <row r="408" spans="1:9" ht="18" customHeight="1" x14ac:dyDescent="0.25">
      <c r="A408" s="76" t="s">
        <v>11</v>
      </c>
      <c r="B408" s="76"/>
      <c r="C408" s="76"/>
      <c r="D408" s="76" t="s">
        <v>10</v>
      </c>
      <c r="E408" s="76"/>
      <c r="F408" s="76"/>
      <c r="G408" s="76"/>
      <c r="H408" s="76" t="s">
        <v>26</v>
      </c>
      <c r="I408" s="76"/>
    </row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8" customHeight="1" x14ac:dyDescent="0.25"/>
    <row r="434" spans="1:20" ht="18" customHeight="1" x14ac:dyDescent="0.25"/>
    <row r="435" spans="1:20" ht="18" customHeight="1" x14ac:dyDescent="0.25"/>
    <row r="436" spans="1:20" ht="15" customHeight="1" x14ac:dyDescent="0.25">
      <c r="I436" s="2" t="s">
        <v>4</v>
      </c>
    </row>
    <row r="437" spans="1:20" ht="17.100000000000001" customHeight="1" x14ac:dyDescent="0.25">
      <c r="A437" s="79" t="s">
        <v>30</v>
      </c>
      <c r="B437" s="79"/>
      <c r="C437" s="79"/>
      <c r="D437" s="79"/>
      <c r="E437" s="80" t="s">
        <v>5</v>
      </c>
      <c r="F437" s="80"/>
      <c r="G437" s="80"/>
      <c r="H437" s="80"/>
      <c r="I437" s="80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17.100000000000001" customHeight="1" x14ac:dyDescent="0.25">
      <c r="A438" s="76" t="s">
        <v>2</v>
      </c>
      <c r="B438" s="76"/>
      <c r="C438" s="76"/>
      <c r="D438" s="76"/>
      <c r="E438" s="81" t="s">
        <v>6</v>
      </c>
      <c r="F438" s="81"/>
      <c r="G438" s="81"/>
      <c r="H438" s="81"/>
      <c r="I438" s="81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7.100000000000001" customHeight="1" x14ac:dyDescent="0.25">
      <c r="A439" s="76" t="s">
        <v>3</v>
      </c>
      <c r="B439" s="76"/>
      <c r="C439" s="76"/>
      <c r="D439" s="76"/>
      <c r="E439" s="76"/>
      <c r="F439" s="76"/>
      <c r="G439" s="76"/>
      <c r="H439" s="76"/>
      <c r="I439" s="76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s="5" customFormat="1" ht="12" customHeight="1" x14ac:dyDescent="0.25">
      <c r="A440" s="77"/>
      <c r="B440" s="77"/>
      <c r="C440" s="77"/>
      <c r="D440" s="77"/>
      <c r="E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24.95" customHeight="1" x14ac:dyDescent="0.3">
      <c r="A441" s="78" t="s">
        <v>7</v>
      </c>
      <c r="B441" s="78"/>
      <c r="C441" s="78"/>
      <c r="D441" s="78"/>
      <c r="E441" s="78"/>
      <c r="F441" s="78"/>
      <c r="G441" s="78"/>
      <c r="H441" s="78"/>
      <c r="I441" s="78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</row>
    <row r="442" spans="1:20" s="8" customFormat="1" ht="20.100000000000001" customHeight="1" x14ac:dyDescent="0.3">
      <c r="A442" s="78" t="s">
        <v>35</v>
      </c>
      <c r="B442" s="78"/>
      <c r="C442" s="78"/>
      <c r="D442" s="78"/>
      <c r="E442" s="78"/>
      <c r="F442" s="78"/>
      <c r="G442" s="78"/>
      <c r="H442" s="78"/>
      <c r="I442" s="78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s="8" customFormat="1" ht="20.100000000000001" customHeight="1" x14ac:dyDescent="0.3">
      <c r="A443" s="82" t="s">
        <v>599</v>
      </c>
      <c r="B443" s="82"/>
      <c r="C443" s="82"/>
      <c r="D443" s="82"/>
      <c r="E443" s="82"/>
      <c r="F443" s="82"/>
      <c r="G443" s="82"/>
      <c r="H443" s="82"/>
      <c r="I443" s="82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s="8" customFormat="1" ht="12" customHeight="1" x14ac:dyDescent="0.3">
      <c r="A444" s="9"/>
      <c r="B444" s="9"/>
      <c r="C444" s="9"/>
      <c r="D444" s="9"/>
      <c r="E444" s="9"/>
      <c r="F444" s="9"/>
      <c r="G444" s="9"/>
      <c r="H444" s="9"/>
      <c r="I444" s="9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s="12" customFormat="1" ht="18" customHeight="1" x14ac:dyDescent="0.2">
      <c r="A445" s="83" t="s">
        <v>8</v>
      </c>
      <c r="B445" s="40"/>
      <c r="C445" s="85" t="s">
        <v>9</v>
      </c>
      <c r="D445" s="86"/>
      <c r="E445" s="89" t="s">
        <v>10</v>
      </c>
      <c r="F445" s="90"/>
      <c r="G445" s="89" t="s">
        <v>11</v>
      </c>
      <c r="H445" s="90"/>
      <c r="I445" s="91" t="s">
        <v>12</v>
      </c>
    </row>
    <row r="446" spans="1:20" s="12" customFormat="1" ht="30" customHeight="1" x14ac:dyDescent="0.2">
      <c r="A446" s="84"/>
      <c r="B446" s="39"/>
      <c r="C446" s="87"/>
      <c r="D446" s="88"/>
      <c r="E446" s="13" t="s">
        <v>13</v>
      </c>
      <c r="F446" s="13" t="s">
        <v>14</v>
      </c>
      <c r="G446" s="13" t="s">
        <v>13</v>
      </c>
      <c r="H446" s="13" t="s">
        <v>14</v>
      </c>
      <c r="I446" s="84"/>
    </row>
    <row r="447" spans="1:20" s="12" customFormat="1" ht="20.100000000000001" customHeight="1" x14ac:dyDescent="0.2">
      <c r="A447" s="14">
        <v>1</v>
      </c>
      <c r="B447" s="41" t="s">
        <v>521</v>
      </c>
      <c r="C447" s="61" t="s">
        <v>522</v>
      </c>
      <c r="D447" s="62" t="s">
        <v>42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2</v>
      </c>
      <c r="B448" s="41" t="s">
        <v>523</v>
      </c>
      <c r="C448" s="63" t="s">
        <v>247</v>
      </c>
      <c r="D448" s="64" t="s">
        <v>42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3</v>
      </c>
      <c r="B449" s="41" t="s">
        <v>524</v>
      </c>
      <c r="C449" s="63" t="s">
        <v>41</v>
      </c>
      <c r="D449" s="64" t="s">
        <v>44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4</v>
      </c>
      <c r="B450" s="41" t="s">
        <v>525</v>
      </c>
      <c r="C450" s="63" t="s">
        <v>526</v>
      </c>
      <c r="D450" s="64" t="s">
        <v>49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5</v>
      </c>
      <c r="B451" s="41" t="s">
        <v>527</v>
      </c>
      <c r="C451" s="63" t="s">
        <v>528</v>
      </c>
      <c r="D451" s="64" t="s">
        <v>295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6</v>
      </c>
      <c r="B452" s="41" t="s">
        <v>529</v>
      </c>
      <c r="C452" s="63" t="s">
        <v>530</v>
      </c>
      <c r="D452" s="64" t="s">
        <v>61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7</v>
      </c>
      <c r="B453" s="41" t="s">
        <v>531</v>
      </c>
      <c r="C453" s="63" t="s">
        <v>348</v>
      </c>
      <c r="D453" s="64" t="s">
        <v>306</v>
      </c>
      <c r="E453" s="15"/>
      <c r="F453" s="15"/>
      <c r="G453" s="15"/>
      <c r="H453" s="15"/>
      <c r="I453" s="44"/>
    </row>
    <row r="454" spans="1:9" s="12" customFormat="1" ht="20.100000000000001" customHeight="1" x14ac:dyDescent="0.2">
      <c r="A454" s="14">
        <v>8</v>
      </c>
      <c r="B454" s="41" t="s">
        <v>532</v>
      </c>
      <c r="C454" s="63" t="s">
        <v>533</v>
      </c>
      <c r="D454" s="64" t="s">
        <v>66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9</v>
      </c>
      <c r="B455" s="41" t="s">
        <v>534</v>
      </c>
      <c r="C455" s="63" t="s">
        <v>535</v>
      </c>
      <c r="D455" s="64" t="s">
        <v>312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10</v>
      </c>
      <c r="B456" s="41" t="s">
        <v>536</v>
      </c>
      <c r="C456" s="63" t="s">
        <v>537</v>
      </c>
      <c r="D456" s="64" t="s">
        <v>391</v>
      </c>
      <c r="E456" s="15"/>
      <c r="F456" s="15"/>
      <c r="G456" s="15"/>
      <c r="H456" s="15"/>
      <c r="I456" s="43"/>
    </row>
    <row r="457" spans="1:9" s="12" customFormat="1" ht="20.100000000000001" customHeight="1" x14ac:dyDescent="0.2">
      <c r="A457" s="14">
        <v>11</v>
      </c>
      <c r="B457" s="41" t="s">
        <v>538</v>
      </c>
      <c r="C457" s="63" t="s">
        <v>539</v>
      </c>
      <c r="D457" s="64" t="s">
        <v>475</v>
      </c>
      <c r="E457" s="15"/>
      <c r="F457" s="15"/>
      <c r="G457" s="15"/>
      <c r="H457" s="15"/>
      <c r="I457" s="45"/>
    </row>
    <row r="458" spans="1:9" s="12" customFormat="1" ht="20.100000000000001" customHeight="1" x14ac:dyDescent="0.2">
      <c r="A458" s="14">
        <v>12</v>
      </c>
      <c r="B458" s="41" t="s">
        <v>540</v>
      </c>
      <c r="C458" s="63" t="s">
        <v>541</v>
      </c>
      <c r="D458" s="64" t="s">
        <v>77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13</v>
      </c>
      <c r="B459" s="41" t="s">
        <v>542</v>
      </c>
      <c r="C459" s="63" t="s">
        <v>543</v>
      </c>
      <c r="D459" s="64" t="s">
        <v>203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14</v>
      </c>
      <c r="B460" s="41" t="s">
        <v>544</v>
      </c>
      <c r="C460" s="63" t="s">
        <v>545</v>
      </c>
      <c r="D460" s="64" t="s">
        <v>546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15</v>
      </c>
      <c r="B461" s="41" t="s">
        <v>547</v>
      </c>
      <c r="C461" s="63" t="s">
        <v>548</v>
      </c>
      <c r="D461" s="64" t="s">
        <v>91</v>
      </c>
      <c r="E461" s="15"/>
      <c r="F461" s="15"/>
      <c r="G461" s="15"/>
      <c r="H461" s="15"/>
      <c r="I461" s="43"/>
    </row>
    <row r="462" spans="1:9" s="12" customFormat="1" ht="20.100000000000001" customHeight="1" x14ac:dyDescent="0.2">
      <c r="A462" s="14">
        <v>16</v>
      </c>
      <c r="B462" s="41" t="s">
        <v>549</v>
      </c>
      <c r="C462" s="63" t="s">
        <v>137</v>
      </c>
      <c r="D462" s="64" t="s">
        <v>91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17</v>
      </c>
      <c r="B463" s="41" t="s">
        <v>550</v>
      </c>
      <c r="C463" s="63" t="s">
        <v>308</v>
      </c>
      <c r="D463" s="64" t="s">
        <v>551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18</v>
      </c>
      <c r="B464" s="41" t="s">
        <v>552</v>
      </c>
      <c r="C464" s="63" t="s">
        <v>48</v>
      </c>
      <c r="D464" s="64" t="s">
        <v>553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19</v>
      </c>
      <c r="B465" s="41" t="s">
        <v>554</v>
      </c>
      <c r="C465" s="63" t="s">
        <v>211</v>
      </c>
      <c r="D465" s="64" t="s">
        <v>94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20</v>
      </c>
      <c r="B466" s="41" t="s">
        <v>555</v>
      </c>
      <c r="C466" s="63" t="s">
        <v>445</v>
      </c>
      <c r="D466" s="64" t="s">
        <v>103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21</v>
      </c>
      <c r="B467" s="41" t="s">
        <v>556</v>
      </c>
      <c r="C467" s="63" t="s">
        <v>114</v>
      </c>
      <c r="D467" s="64" t="s">
        <v>106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22</v>
      </c>
      <c r="B468" s="41" t="s">
        <v>557</v>
      </c>
      <c r="C468" s="63" t="s">
        <v>558</v>
      </c>
      <c r="D468" s="64" t="s">
        <v>217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23</v>
      </c>
      <c r="B469" s="41" t="s">
        <v>559</v>
      </c>
      <c r="C469" s="63" t="s">
        <v>560</v>
      </c>
      <c r="D469" s="64" t="s">
        <v>561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24</v>
      </c>
      <c r="B470" s="41" t="s">
        <v>562</v>
      </c>
      <c r="C470" s="63" t="s">
        <v>563</v>
      </c>
      <c r="D470" s="64" t="s">
        <v>564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25</v>
      </c>
      <c r="B471" s="41" t="s">
        <v>565</v>
      </c>
      <c r="C471" s="63" t="s">
        <v>566</v>
      </c>
      <c r="D471" s="64" t="s">
        <v>567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26</v>
      </c>
      <c r="B472" s="41" t="s">
        <v>568</v>
      </c>
      <c r="C472" s="63" t="s">
        <v>569</v>
      </c>
      <c r="D472" s="64" t="s">
        <v>124</v>
      </c>
      <c r="E472" s="36"/>
      <c r="F472" s="36"/>
      <c r="G472" s="36"/>
      <c r="H472" s="36"/>
      <c r="I472" s="36"/>
    </row>
    <row r="473" spans="1:9" s="12" customFormat="1" ht="20.100000000000001" customHeight="1" x14ac:dyDescent="0.2">
      <c r="A473" s="14">
        <v>27</v>
      </c>
      <c r="B473" s="41" t="s">
        <v>570</v>
      </c>
      <c r="C473" s="63" t="s">
        <v>571</v>
      </c>
      <c r="D473" s="64" t="s">
        <v>259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28</v>
      </c>
      <c r="B474" s="41" t="s">
        <v>572</v>
      </c>
      <c r="C474" s="63" t="s">
        <v>573</v>
      </c>
      <c r="D474" s="64" t="s">
        <v>574</v>
      </c>
      <c r="E474" s="15"/>
      <c r="F474" s="15"/>
      <c r="G474" s="15"/>
      <c r="H474" s="15"/>
      <c r="I474" s="45"/>
    </row>
    <row r="475" spans="1:9" s="12" customFormat="1" ht="20.100000000000001" customHeight="1" x14ac:dyDescent="0.2">
      <c r="A475" s="14">
        <v>29</v>
      </c>
      <c r="B475" s="41" t="s">
        <v>575</v>
      </c>
      <c r="C475" s="63" t="s">
        <v>576</v>
      </c>
      <c r="D475" s="64" t="s">
        <v>146</v>
      </c>
      <c r="E475" s="37"/>
      <c r="F475" s="37"/>
      <c r="G475" s="37"/>
      <c r="H475" s="37"/>
      <c r="I475" s="37"/>
    </row>
    <row r="476" spans="1:9" s="12" customFormat="1" ht="20.100000000000001" customHeight="1" x14ac:dyDescent="0.2">
      <c r="A476" s="14">
        <v>30</v>
      </c>
      <c r="B476" s="41" t="s">
        <v>577</v>
      </c>
      <c r="C476" s="63" t="s">
        <v>578</v>
      </c>
      <c r="D476" s="64" t="s">
        <v>579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31</v>
      </c>
      <c r="B477" s="41" t="s">
        <v>580</v>
      </c>
      <c r="C477" s="63" t="s">
        <v>79</v>
      </c>
      <c r="D477" s="64" t="s">
        <v>151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32</v>
      </c>
      <c r="B478" s="41" t="s">
        <v>581</v>
      </c>
      <c r="C478" s="63" t="s">
        <v>582</v>
      </c>
      <c r="D478" s="64" t="s">
        <v>151</v>
      </c>
      <c r="E478" s="15"/>
      <c r="F478" s="15"/>
      <c r="G478" s="15"/>
      <c r="H478" s="15"/>
      <c r="I478" s="54"/>
    </row>
    <row r="479" spans="1:9" s="12" customFormat="1" ht="20.100000000000001" customHeight="1" x14ac:dyDescent="0.2">
      <c r="A479" s="14">
        <v>33</v>
      </c>
      <c r="B479" s="41" t="s">
        <v>583</v>
      </c>
      <c r="C479" s="63" t="s">
        <v>584</v>
      </c>
      <c r="D479" s="64" t="s">
        <v>585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34</v>
      </c>
      <c r="B480" s="41" t="s">
        <v>586</v>
      </c>
      <c r="C480" s="63" t="s">
        <v>587</v>
      </c>
      <c r="D480" s="64" t="s">
        <v>277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35</v>
      </c>
      <c r="B481" s="41" t="s">
        <v>588</v>
      </c>
      <c r="C481" s="63" t="s">
        <v>74</v>
      </c>
      <c r="D481" s="64" t="s">
        <v>589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36</v>
      </c>
      <c r="B482" s="41" t="s">
        <v>590</v>
      </c>
      <c r="C482" s="63" t="s">
        <v>591</v>
      </c>
      <c r="D482" s="64" t="s">
        <v>592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37</v>
      </c>
      <c r="B483" s="41" t="s">
        <v>593</v>
      </c>
      <c r="C483" s="63" t="s">
        <v>594</v>
      </c>
      <c r="D483" s="64" t="s">
        <v>595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38</v>
      </c>
      <c r="B484" s="41" t="s">
        <v>596</v>
      </c>
      <c r="C484" s="63" t="s">
        <v>216</v>
      </c>
      <c r="D484" s="64" t="s">
        <v>519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39</v>
      </c>
      <c r="B485" s="41" t="s">
        <v>597</v>
      </c>
      <c r="C485" s="63" t="s">
        <v>327</v>
      </c>
      <c r="D485" s="64" t="s">
        <v>598</v>
      </c>
      <c r="E485" s="15"/>
      <c r="F485" s="15"/>
      <c r="G485" s="15"/>
      <c r="H485" s="15"/>
      <c r="I485" s="15"/>
    </row>
    <row r="486" spans="1:9" ht="24.95" customHeight="1" thickBot="1" x14ac:dyDescent="0.35">
      <c r="C486" s="93" t="s">
        <v>15</v>
      </c>
      <c r="D486" s="93"/>
      <c r="E486" s="93"/>
      <c r="F486" s="93"/>
      <c r="G486" s="93"/>
      <c r="H486" s="93"/>
      <c r="I486" s="93"/>
    </row>
    <row r="487" spans="1:9" ht="24.95" customHeight="1" x14ac:dyDescent="0.25">
      <c r="C487" s="94" t="s">
        <v>16</v>
      </c>
      <c r="D487" s="27"/>
      <c r="E487" s="96" t="s">
        <v>10</v>
      </c>
      <c r="F487" s="97"/>
      <c r="G487" s="98" t="s">
        <v>11</v>
      </c>
      <c r="H487" s="99"/>
      <c r="I487" s="100" t="s">
        <v>12</v>
      </c>
    </row>
    <row r="488" spans="1:9" s="12" customFormat="1" ht="24.95" customHeight="1" x14ac:dyDescent="0.2">
      <c r="C488" s="95"/>
      <c r="D488" s="28"/>
      <c r="E488" s="13" t="s">
        <v>17</v>
      </c>
      <c r="F488" s="16" t="s">
        <v>18</v>
      </c>
      <c r="G488" s="13" t="s">
        <v>17</v>
      </c>
      <c r="H488" s="16" t="s">
        <v>18</v>
      </c>
      <c r="I488" s="101"/>
    </row>
    <row r="489" spans="1:9" ht="24.95" customHeight="1" x14ac:dyDescent="0.25">
      <c r="C489" s="34" t="s">
        <v>19</v>
      </c>
      <c r="D489" s="11"/>
      <c r="E489" s="18"/>
      <c r="F489" s="19"/>
      <c r="G489" s="18"/>
      <c r="H489" s="19"/>
      <c r="I489" s="20"/>
    </row>
    <row r="490" spans="1:9" ht="24.95" customHeight="1" x14ac:dyDescent="0.25">
      <c r="C490" s="34" t="s">
        <v>20</v>
      </c>
      <c r="D490" s="11"/>
      <c r="E490" s="18"/>
      <c r="F490" s="19"/>
      <c r="G490" s="18"/>
      <c r="H490" s="19"/>
      <c r="I490" s="20"/>
    </row>
    <row r="491" spans="1:9" ht="24.95" customHeight="1" x14ac:dyDescent="0.25">
      <c r="C491" s="34" t="s">
        <v>21</v>
      </c>
      <c r="D491" s="11"/>
      <c r="E491" s="18"/>
      <c r="F491" s="19"/>
      <c r="G491" s="18"/>
      <c r="H491" s="19"/>
      <c r="I491" s="20"/>
    </row>
    <row r="492" spans="1:9" ht="24.95" customHeight="1" x14ac:dyDescent="0.25">
      <c r="C492" s="34" t="s">
        <v>23</v>
      </c>
      <c r="D492" s="11"/>
      <c r="E492" s="18"/>
      <c r="F492" s="19"/>
      <c r="G492" s="18"/>
      <c r="H492" s="19"/>
      <c r="I492" s="20"/>
    </row>
    <row r="493" spans="1:9" ht="24.95" customHeight="1" x14ac:dyDescent="0.25">
      <c r="C493" s="34" t="s">
        <v>24</v>
      </c>
      <c r="D493" s="11"/>
      <c r="E493" s="18"/>
      <c r="F493" s="19"/>
      <c r="G493" s="18"/>
      <c r="H493" s="19"/>
      <c r="I493" s="20"/>
    </row>
    <row r="494" spans="1:9" ht="24.95" customHeight="1" thickBot="1" x14ac:dyDescent="0.3">
      <c r="C494" s="35" t="s">
        <v>34</v>
      </c>
      <c r="D494" s="29"/>
      <c r="E494" s="22"/>
      <c r="F494" s="23"/>
      <c r="G494" s="22"/>
      <c r="H494" s="23"/>
      <c r="I494" s="24"/>
    </row>
    <row r="495" spans="1:9" ht="12" customHeight="1" x14ac:dyDescent="0.25">
      <c r="C495" s="25"/>
      <c r="D495" s="25"/>
    </row>
    <row r="496" spans="1:9" ht="20.100000000000001" customHeight="1" x14ac:dyDescent="0.25">
      <c r="E496" s="92" t="s">
        <v>32</v>
      </c>
      <c r="F496" s="92"/>
      <c r="G496" s="92"/>
      <c r="H496" s="92"/>
      <c r="I496" s="92"/>
    </row>
    <row r="497" spans="1:9" ht="20.100000000000001" customHeight="1" x14ac:dyDescent="0.25">
      <c r="A497" s="76" t="s">
        <v>11</v>
      </c>
      <c r="B497" s="76"/>
      <c r="C497" s="76"/>
      <c r="D497" s="76" t="s">
        <v>10</v>
      </c>
      <c r="E497" s="76"/>
      <c r="F497" s="76"/>
      <c r="G497" s="76"/>
      <c r="H497" s="76" t="s">
        <v>26</v>
      </c>
      <c r="I497" s="76"/>
    </row>
    <row r="498" spans="1:9" ht="18" customHeight="1" x14ac:dyDescent="0.25"/>
    <row r="499" spans="1:9" ht="18" customHeight="1" x14ac:dyDescent="0.25"/>
    <row r="500" spans="1:9" ht="18" customHeight="1" x14ac:dyDescent="0.25"/>
    <row r="501" spans="1:9" ht="18" customHeight="1" x14ac:dyDescent="0.25"/>
    <row r="502" spans="1:9" ht="18" customHeight="1" x14ac:dyDescent="0.25"/>
    <row r="503" spans="1:9" ht="18" customHeight="1" x14ac:dyDescent="0.25"/>
    <row r="504" spans="1:9" ht="18" customHeight="1" x14ac:dyDescent="0.25"/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5" customHeight="1" x14ac:dyDescent="0.25">
      <c r="I522" s="2" t="s">
        <v>4</v>
      </c>
    </row>
    <row r="523" spans="1:20" ht="18" customHeight="1" x14ac:dyDescent="0.25">
      <c r="A523" s="79" t="s">
        <v>30</v>
      </c>
      <c r="B523" s="79"/>
      <c r="C523" s="79"/>
      <c r="D523" s="79"/>
      <c r="E523" s="80" t="s">
        <v>5</v>
      </c>
      <c r="F523" s="80"/>
      <c r="G523" s="80"/>
      <c r="H523" s="80"/>
      <c r="I523" s="80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customHeight="1" x14ac:dyDescent="0.25">
      <c r="A524" s="76" t="s">
        <v>2</v>
      </c>
      <c r="B524" s="76"/>
      <c r="C524" s="76"/>
      <c r="D524" s="76"/>
      <c r="E524" s="81" t="s">
        <v>6</v>
      </c>
      <c r="F524" s="81"/>
      <c r="G524" s="81"/>
      <c r="H524" s="81"/>
      <c r="I524" s="81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8" customHeight="1" x14ac:dyDescent="0.25">
      <c r="A525" s="76" t="s">
        <v>3</v>
      </c>
      <c r="B525" s="76"/>
      <c r="C525" s="76"/>
      <c r="D525" s="76"/>
      <c r="E525" s="76"/>
      <c r="F525" s="76"/>
      <c r="G525" s="76"/>
      <c r="H525" s="76"/>
      <c r="I525" s="76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s="5" customFormat="1" ht="18" customHeight="1" x14ac:dyDescent="0.25">
      <c r="A526" s="77"/>
      <c r="B526" s="77"/>
      <c r="C526" s="77"/>
      <c r="D526" s="77"/>
      <c r="E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30" customHeight="1" x14ac:dyDescent="0.3">
      <c r="A527" s="78" t="s">
        <v>7</v>
      </c>
      <c r="B527" s="78"/>
      <c r="C527" s="78"/>
      <c r="D527" s="78"/>
      <c r="E527" s="78"/>
      <c r="F527" s="78"/>
      <c r="G527" s="78"/>
      <c r="H527" s="78"/>
      <c r="I527" s="78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s="8" customFormat="1" ht="24.95" customHeight="1" x14ac:dyDescent="0.3">
      <c r="A528" s="78" t="s">
        <v>35</v>
      </c>
      <c r="B528" s="78"/>
      <c r="C528" s="78"/>
      <c r="D528" s="78"/>
      <c r="E528" s="78"/>
      <c r="F528" s="78"/>
      <c r="G528" s="78"/>
      <c r="H528" s="78"/>
      <c r="I528" s="78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s="8" customFormat="1" ht="24.95" customHeight="1" x14ac:dyDescent="0.3">
      <c r="A529" s="82" t="s">
        <v>654</v>
      </c>
      <c r="B529" s="82"/>
      <c r="C529" s="82"/>
      <c r="D529" s="82"/>
      <c r="E529" s="82"/>
      <c r="F529" s="82"/>
      <c r="G529" s="82"/>
      <c r="H529" s="82"/>
      <c r="I529" s="82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8" customFormat="1" ht="12" customHeight="1" x14ac:dyDescent="0.3">
      <c r="A530" s="9"/>
      <c r="B530" s="9"/>
      <c r="C530" s="9"/>
      <c r="D530" s="9"/>
      <c r="E530" s="9"/>
      <c r="F530" s="9"/>
      <c r="G530" s="9"/>
      <c r="H530" s="9"/>
      <c r="I530" s="9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12" customFormat="1" ht="18" customHeight="1" x14ac:dyDescent="0.2">
      <c r="A531" s="83" t="s">
        <v>8</v>
      </c>
      <c r="B531" s="40"/>
      <c r="C531" s="85" t="s">
        <v>9</v>
      </c>
      <c r="D531" s="86"/>
      <c r="E531" s="89" t="s">
        <v>10</v>
      </c>
      <c r="F531" s="90"/>
      <c r="G531" s="89" t="s">
        <v>11</v>
      </c>
      <c r="H531" s="90"/>
      <c r="I531" s="91" t="s">
        <v>12</v>
      </c>
    </row>
    <row r="532" spans="1:20" s="12" customFormat="1" ht="30" customHeight="1" x14ac:dyDescent="0.2">
      <c r="A532" s="84"/>
      <c r="B532" s="39"/>
      <c r="C532" s="87"/>
      <c r="D532" s="88"/>
      <c r="E532" s="13" t="s">
        <v>13</v>
      </c>
      <c r="F532" s="13" t="s">
        <v>14</v>
      </c>
      <c r="G532" s="13" t="s">
        <v>13</v>
      </c>
      <c r="H532" s="13" t="s">
        <v>14</v>
      </c>
      <c r="I532" s="84"/>
    </row>
    <row r="533" spans="1:20" s="12" customFormat="1" ht="21.95" customHeight="1" x14ac:dyDescent="0.2">
      <c r="A533" s="14">
        <v>1</v>
      </c>
      <c r="B533" s="41" t="s">
        <v>600</v>
      </c>
      <c r="C533" s="61" t="s">
        <v>601</v>
      </c>
      <c r="D533" s="62" t="s">
        <v>44</v>
      </c>
      <c r="E533" s="15"/>
      <c r="F533" s="15"/>
      <c r="G533" s="15"/>
      <c r="H533" s="15"/>
      <c r="I533" s="15"/>
    </row>
    <row r="534" spans="1:20" s="12" customFormat="1" ht="21.95" customHeight="1" x14ac:dyDescent="0.2">
      <c r="A534" s="14">
        <v>2</v>
      </c>
      <c r="B534" s="41" t="s">
        <v>602</v>
      </c>
      <c r="C534" s="63" t="s">
        <v>603</v>
      </c>
      <c r="D534" s="64" t="s">
        <v>604</v>
      </c>
      <c r="E534" s="15"/>
      <c r="F534" s="15"/>
      <c r="G534" s="15"/>
      <c r="H534" s="15"/>
      <c r="I534" s="15"/>
    </row>
    <row r="535" spans="1:20" s="12" customFormat="1" ht="21.95" customHeight="1" x14ac:dyDescent="0.2">
      <c r="A535" s="14">
        <v>3</v>
      </c>
      <c r="B535" s="41" t="s">
        <v>605</v>
      </c>
      <c r="C535" s="63" t="s">
        <v>327</v>
      </c>
      <c r="D535" s="64" t="s">
        <v>288</v>
      </c>
      <c r="E535" s="15"/>
      <c r="F535" s="15"/>
      <c r="G535" s="15"/>
      <c r="H535" s="15"/>
      <c r="I535" s="15"/>
    </row>
    <row r="536" spans="1:20" s="12" customFormat="1" ht="21.95" customHeight="1" x14ac:dyDescent="0.2">
      <c r="A536" s="14">
        <v>4</v>
      </c>
      <c r="B536" s="41" t="s">
        <v>606</v>
      </c>
      <c r="C536" s="63" t="s">
        <v>65</v>
      </c>
      <c r="D536" s="64" t="s">
        <v>288</v>
      </c>
      <c r="E536" s="15"/>
      <c r="F536" s="15"/>
      <c r="G536" s="15"/>
      <c r="H536" s="15"/>
      <c r="I536" s="15"/>
    </row>
    <row r="537" spans="1:20" s="12" customFormat="1" ht="21.95" customHeight="1" x14ac:dyDescent="0.2">
      <c r="A537" s="14">
        <v>5</v>
      </c>
      <c r="B537" s="41" t="s">
        <v>607</v>
      </c>
      <c r="C537" s="63" t="s">
        <v>41</v>
      </c>
      <c r="D537" s="64" t="s">
        <v>174</v>
      </c>
      <c r="E537" s="15"/>
      <c r="F537" s="15"/>
      <c r="G537" s="15"/>
      <c r="H537" s="15"/>
      <c r="I537" s="15"/>
    </row>
    <row r="538" spans="1:20" s="12" customFormat="1" ht="21.95" customHeight="1" x14ac:dyDescent="0.2">
      <c r="A538" s="14">
        <v>6</v>
      </c>
      <c r="B538" s="41" t="s">
        <v>608</v>
      </c>
      <c r="C538" s="63" t="s">
        <v>609</v>
      </c>
      <c r="D538" s="64" t="s">
        <v>52</v>
      </c>
      <c r="E538" s="15"/>
      <c r="F538" s="15"/>
      <c r="G538" s="15"/>
      <c r="H538" s="15"/>
      <c r="I538" s="15"/>
    </row>
    <row r="539" spans="1:20" s="12" customFormat="1" ht="21.95" customHeight="1" x14ac:dyDescent="0.2">
      <c r="A539" s="14">
        <v>7</v>
      </c>
      <c r="B539" s="41" t="s">
        <v>610</v>
      </c>
      <c r="C539" s="63" t="s">
        <v>41</v>
      </c>
      <c r="D539" s="64" t="s">
        <v>466</v>
      </c>
      <c r="E539" s="15"/>
      <c r="F539" s="15"/>
      <c r="G539" s="15"/>
      <c r="H539" s="15"/>
      <c r="I539" s="15"/>
    </row>
    <row r="540" spans="1:20" s="12" customFormat="1" ht="21.95" customHeight="1" x14ac:dyDescent="0.2">
      <c r="A540" s="14">
        <v>8</v>
      </c>
      <c r="B540" s="41" t="s">
        <v>611</v>
      </c>
      <c r="C540" s="63" t="s">
        <v>472</v>
      </c>
      <c r="D540" s="64" t="s">
        <v>190</v>
      </c>
      <c r="E540" s="15"/>
      <c r="F540" s="15"/>
      <c r="G540" s="15"/>
      <c r="H540" s="15"/>
      <c r="I540" s="15"/>
    </row>
    <row r="541" spans="1:20" s="12" customFormat="1" ht="21.95" customHeight="1" x14ac:dyDescent="0.2">
      <c r="A541" s="14">
        <v>9</v>
      </c>
      <c r="B541" s="41" t="s">
        <v>612</v>
      </c>
      <c r="C541" s="63" t="s">
        <v>613</v>
      </c>
      <c r="D541" s="64" t="s">
        <v>190</v>
      </c>
      <c r="E541" s="15"/>
      <c r="F541" s="15"/>
      <c r="G541" s="15"/>
      <c r="H541" s="15"/>
      <c r="I541" s="15"/>
    </row>
    <row r="542" spans="1:20" s="12" customFormat="1" ht="21.95" customHeight="1" x14ac:dyDescent="0.2">
      <c r="A542" s="14">
        <v>10</v>
      </c>
      <c r="B542" s="41" t="s">
        <v>614</v>
      </c>
      <c r="C542" s="63" t="s">
        <v>615</v>
      </c>
      <c r="D542" s="64" t="s">
        <v>80</v>
      </c>
      <c r="E542" s="15"/>
      <c r="F542" s="15"/>
      <c r="G542" s="15"/>
      <c r="H542" s="15"/>
      <c r="I542" s="15"/>
    </row>
    <row r="543" spans="1:20" s="12" customFormat="1" ht="21.95" customHeight="1" x14ac:dyDescent="0.2">
      <c r="A543" s="14">
        <v>11</v>
      </c>
      <c r="B543" s="41" t="s">
        <v>616</v>
      </c>
      <c r="C543" s="63" t="s">
        <v>617</v>
      </c>
      <c r="D543" s="64" t="s">
        <v>203</v>
      </c>
      <c r="E543" s="15"/>
      <c r="F543" s="15"/>
      <c r="G543" s="15"/>
      <c r="H543" s="15"/>
      <c r="I543" s="15"/>
    </row>
    <row r="544" spans="1:20" s="12" customFormat="1" ht="21.95" customHeight="1" x14ac:dyDescent="0.2">
      <c r="A544" s="14">
        <v>12</v>
      </c>
      <c r="B544" s="41" t="s">
        <v>618</v>
      </c>
      <c r="C544" s="63" t="s">
        <v>619</v>
      </c>
      <c r="D544" s="64" t="s">
        <v>620</v>
      </c>
      <c r="E544" s="15"/>
      <c r="F544" s="15"/>
      <c r="G544" s="15"/>
      <c r="H544" s="15"/>
      <c r="I544" s="45"/>
    </row>
    <row r="545" spans="1:9" s="12" customFormat="1" ht="21.95" customHeight="1" x14ac:dyDescent="0.2">
      <c r="A545" s="14">
        <v>13</v>
      </c>
      <c r="B545" s="41" t="s">
        <v>621</v>
      </c>
      <c r="C545" s="63" t="s">
        <v>48</v>
      </c>
      <c r="D545" s="64" t="s">
        <v>553</v>
      </c>
      <c r="E545" s="15"/>
      <c r="F545" s="15"/>
      <c r="G545" s="15"/>
      <c r="H545" s="15"/>
      <c r="I545" s="15"/>
    </row>
    <row r="546" spans="1:9" s="12" customFormat="1" ht="21.95" customHeight="1" x14ac:dyDescent="0.2">
      <c r="A546" s="14">
        <v>14</v>
      </c>
      <c r="B546" s="41" t="s">
        <v>622</v>
      </c>
      <c r="C546" s="63" t="s">
        <v>623</v>
      </c>
      <c r="D546" s="64" t="s">
        <v>217</v>
      </c>
      <c r="E546" s="15"/>
      <c r="F546" s="15"/>
      <c r="G546" s="15"/>
      <c r="H546" s="15"/>
      <c r="I546" s="15"/>
    </row>
    <row r="547" spans="1:9" s="12" customFormat="1" ht="21.95" customHeight="1" x14ac:dyDescent="0.2">
      <c r="A547" s="14">
        <v>15</v>
      </c>
      <c r="B547" s="41" t="s">
        <v>624</v>
      </c>
      <c r="C547" s="63" t="s">
        <v>625</v>
      </c>
      <c r="D547" s="64" t="s">
        <v>109</v>
      </c>
      <c r="E547" s="15"/>
      <c r="F547" s="15"/>
      <c r="G547" s="15"/>
      <c r="H547" s="15"/>
      <c r="I547" s="15"/>
    </row>
    <row r="548" spans="1:9" s="12" customFormat="1" ht="21.95" customHeight="1" x14ac:dyDescent="0.2">
      <c r="A548" s="14">
        <v>16</v>
      </c>
      <c r="B548" s="41" t="s">
        <v>626</v>
      </c>
      <c r="C548" s="63" t="s">
        <v>627</v>
      </c>
      <c r="D548" s="64" t="s">
        <v>628</v>
      </c>
      <c r="E548" s="15"/>
      <c r="F548" s="15"/>
      <c r="G548" s="15"/>
      <c r="H548" s="15"/>
      <c r="I548" s="44"/>
    </row>
    <row r="549" spans="1:9" s="12" customFormat="1" ht="21.95" customHeight="1" x14ac:dyDescent="0.2">
      <c r="A549" s="14">
        <v>17</v>
      </c>
      <c r="B549" s="41" t="s">
        <v>629</v>
      </c>
      <c r="C549" s="63" t="s">
        <v>411</v>
      </c>
      <c r="D549" s="64" t="s">
        <v>115</v>
      </c>
      <c r="E549" s="15"/>
      <c r="F549" s="15"/>
      <c r="G549" s="15"/>
      <c r="H549" s="15"/>
      <c r="I549" s="15"/>
    </row>
    <row r="550" spans="1:9" s="12" customFormat="1" ht="21.95" customHeight="1" x14ac:dyDescent="0.2">
      <c r="A550" s="14">
        <v>18</v>
      </c>
      <c r="B550" s="41" t="s">
        <v>630</v>
      </c>
      <c r="C550" s="63" t="s">
        <v>631</v>
      </c>
      <c r="D550" s="64" t="s">
        <v>632</v>
      </c>
      <c r="E550" s="15"/>
      <c r="F550" s="15"/>
      <c r="G550" s="15"/>
      <c r="H550" s="15"/>
      <c r="I550" s="15"/>
    </row>
    <row r="551" spans="1:9" s="12" customFormat="1" ht="21.95" customHeight="1" x14ac:dyDescent="0.2">
      <c r="A551" s="14">
        <v>19</v>
      </c>
      <c r="B551" s="41" t="s">
        <v>633</v>
      </c>
      <c r="C551" s="63" t="s">
        <v>634</v>
      </c>
      <c r="D551" s="64" t="s">
        <v>635</v>
      </c>
      <c r="E551" s="15"/>
      <c r="F551" s="15"/>
      <c r="G551" s="15"/>
      <c r="H551" s="15"/>
      <c r="I551" s="45"/>
    </row>
    <row r="552" spans="1:9" s="12" customFormat="1" ht="21.95" customHeight="1" x14ac:dyDescent="0.2">
      <c r="A552" s="14">
        <v>20</v>
      </c>
      <c r="B552" s="41" t="s">
        <v>636</v>
      </c>
      <c r="C552" s="63" t="s">
        <v>637</v>
      </c>
      <c r="D552" s="64" t="s">
        <v>416</v>
      </c>
      <c r="E552" s="15"/>
      <c r="F552" s="15"/>
      <c r="G552" s="15"/>
      <c r="H552" s="15"/>
      <c r="I552" s="15"/>
    </row>
    <row r="553" spans="1:9" s="12" customFormat="1" ht="21.95" customHeight="1" x14ac:dyDescent="0.2">
      <c r="A553" s="14">
        <v>21</v>
      </c>
      <c r="B553" s="41" t="s">
        <v>638</v>
      </c>
      <c r="C553" s="63" t="s">
        <v>258</v>
      </c>
      <c r="D553" s="64" t="s">
        <v>259</v>
      </c>
      <c r="E553" s="15"/>
      <c r="F553" s="15"/>
      <c r="G553" s="15"/>
      <c r="H553" s="15"/>
      <c r="I553" s="15"/>
    </row>
    <row r="554" spans="1:9" s="12" customFormat="1" ht="21.95" customHeight="1" x14ac:dyDescent="0.2">
      <c r="A554" s="14">
        <v>22</v>
      </c>
      <c r="B554" s="41" t="s">
        <v>639</v>
      </c>
      <c r="C554" s="63" t="s">
        <v>640</v>
      </c>
      <c r="D554" s="64" t="s">
        <v>262</v>
      </c>
      <c r="E554" s="15"/>
      <c r="F554" s="15"/>
      <c r="G554" s="15"/>
      <c r="H554" s="15"/>
      <c r="I554" s="15"/>
    </row>
    <row r="555" spans="1:9" s="12" customFormat="1" ht="21.95" customHeight="1" x14ac:dyDescent="0.2">
      <c r="A555" s="14">
        <v>23</v>
      </c>
      <c r="B555" s="41" t="s">
        <v>641</v>
      </c>
      <c r="C555" s="63" t="s">
        <v>642</v>
      </c>
      <c r="D555" s="64" t="s">
        <v>130</v>
      </c>
      <c r="E555" s="15"/>
      <c r="F555" s="15"/>
      <c r="G555" s="15"/>
      <c r="H555" s="15"/>
      <c r="I555" s="15"/>
    </row>
    <row r="556" spans="1:9" s="12" customFormat="1" ht="21.95" customHeight="1" x14ac:dyDescent="0.2">
      <c r="A556" s="14">
        <v>24</v>
      </c>
      <c r="B556" s="41" t="s">
        <v>643</v>
      </c>
      <c r="C556" s="63" t="s">
        <v>644</v>
      </c>
      <c r="D556" s="64" t="s">
        <v>645</v>
      </c>
      <c r="E556" s="15"/>
      <c r="F556" s="15"/>
      <c r="G556" s="15"/>
      <c r="H556" s="15"/>
      <c r="I556" s="15"/>
    </row>
    <row r="557" spans="1:9" s="12" customFormat="1" ht="21.95" customHeight="1" x14ac:dyDescent="0.2">
      <c r="A557" s="14">
        <v>25</v>
      </c>
      <c r="B557" s="41" t="s">
        <v>646</v>
      </c>
      <c r="C557" s="63" t="s">
        <v>647</v>
      </c>
      <c r="D557" s="64" t="s">
        <v>268</v>
      </c>
      <c r="E557" s="15"/>
      <c r="F557" s="15"/>
      <c r="G557" s="15"/>
      <c r="H557" s="15"/>
      <c r="I557" s="15"/>
    </row>
    <row r="558" spans="1:9" s="12" customFormat="1" ht="21.95" customHeight="1" x14ac:dyDescent="0.2">
      <c r="A558" s="14">
        <v>26</v>
      </c>
      <c r="B558" s="41" t="s">
        <v>648</v>
      </c>
      <c r="C558" s="63" t="s">
        <v>649</v>
      </c>
      <c r="D558" s="64" t="s">
        <v>274</v>
      </c>
      <c r="E558" s="36"/>
      <c r="F558" s="36"/>
      <c r="G558" s="36"/>
      <c r="H558" s="36"/>
      <c r="I558" s="36"/>
    </row>
    <row r="559" spans="1:9" s="12" customFormat="1" ht="21.95" customHeight="1" x14ac:dyDescent="0.2">
      <c r="A559" s="14">
        <v>27</v>
      </c>
      <c r="B559" s="41" t="s">
        <v>650</v>
      </c>
      <c r="C559" s="63" t="s">
        <v>651</v>
      </c>
      <c r="D559" s="64" t="s">
        <v>362</v>
      </c>
      <c r="E559" s="15"/>
      <c r="F559" s="15"/>
      <c r="G559" s="15"/>
      <c r="H559" s="15"/>
      <c r="I559" s="15"/>
    </row>
    <row r="560" spans="1:9" s="12" customFormat="1" ht="21.95" customHeight="1" x14ac:dyDescent="0.2">
      <c r="A560" s="14">
        <v>28</v>
      </c>
      <c r="B560" s="41" t="s">
        <v>652</v>
      </c>
      <c r="C560" s="63" t="s">
        <v>653</v>
      </c>
      <c r="D560" s="64" t="s">
        <v>519</v>
      </c>
      <c r="E560" s="15"/>
      <c r="F560" s="15"/>
      <c r="G560" s="15"/>
      <c r="H560" s="15"/>
      <c r="I560" s="15"/>
    </row>
    <row r="561" spans="1:9" ht="24.95" customHeight="1" thickBot="1" x14ac:dyDescent="0.35">
      <c r="C561" s="93" t="s">
        <v>15</v>
      </c>
      <c r="D561" s="93"/>
      <c r="E561" s="93"/>
      <c r="F561" s="93"/>
      <c r="G561" s="93"/>
      <c r="H561" s="93"/>
      <c r="I561" s="93"/>
    </row>
    <row r="562" spans="1:9" ht="24.95" customHeight="1" x14ac:dyDescent="0.25">
      <c r="C562" s="94" t="s">
        <v>16</v>
      </c>
      <c r="D562" s="27"/>
      <c r="E562" s="96" t="s">
        <v>10</v>
      </c>
      <c r="F562" s="97"/>
      <c r="G562" s="98" t="s">
        <v>11</v>
      </c>
      <c r="H562" s="99"/>
      <c r="I562" s="100" t="s">
        <v>12</v>
      </c>
    </row>
    <row r="563" spans="1:9" s="12" customFormat="1" ht="24.95" customHeight="1" x14ac:dyDescent="0.2">
      <c r="C563" s="95"/>
      <c r="D563" s="28"/>
      <c r="E563" s="13" t="s">
        <v>17</v>
      </c>
      <c r="F563" s="16" t="s">
        <v>18</v>
      </c>
      <c r="G563" s="13" t="s">
        <v>17</v>
      </c>
      <c r="H563" s="16" t="s">
        <v>18</v>
      </c>
      <c r="I563" s="101"/>
    </row>
    <row r="564" spans="1:9" ht="24.95" customHeight="1" x14ac:dyDescent="0.25">
      <c r="C564" s="34" t="s">
        <v>19</v>
      </c>
      <c r="D564" s="11"/>
      <c r="E564" s="18"/>
      <c r="F564" s="19"/>
      <c r="G564" s="18"/>
      <c r="H564" s="19"/>
      <c r="I564" s="20"/>
    </row>
    <row r="565" spans="1:9" ht="24.95" customHeight="1" x14ac:dyDescent="0.25">
      <c r="C565" s="34" t="s">
        <v>20</v>
      </c>
      <c r="D565" s="11"/>
      <c r="E565" s="18"/>
      <c r="F565" s="19"/>
      <c r="G565" s="18"/>
      <c r="H565" s="19"/>
      <c r="I565" s="20"/>
    </row>
    <row r="566" spans="1:9" ht="24.95" customHeight="1" x14ac:dyDescent="0.25">
      <c r="C566" s="34" t="s">
        <v>21</v>
      </c>
      <c r="D566" s="11"/>
      <c r="E566" s="18"/>
      <c r="F566" s="19"/>
      <c r="G566" s="18"/>
      <c r="H566" s="19"/>
      <c r="I566" s="20"/>
    </row>
    <row r="567" spans="1:9" ht="24.95" customHeight="1" x14ac:dyDescent="0.25">
      <c r="C567" s="34" t="s">
        <v>23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4" t="s">
        <v>24</v>
      </c>
      <c r="D568" s="11"/>
      <c r="E568" s="18"/>
      <c r="F568" s="19"/>
      <c r="G568" s="18"/>
      <c r="H568" s="19"/>
      <c r="I568" s="20"/>
    </row>
    <row r="569" spans="1:9" ht="24.95" customHeight="1" thickBot="1" x14ac:dyDescent="0.3">
      <c r="C569" s="35" t="s">
        <v>34</v>
      </c>
      <c r="D569" s="29"/>
      <c r="E569" s="22"/>
      <c r="F569" s="23"/>
      <c r="G569" s="22"/>
      <c r="H569" s="23"/>
      <c r="I569" s="24"/>
    </row>
    <row r="570" spans="1:9" ht="15" customHeight="1" x14ac:dyDescent="0.25">
      <c r="C570" s="25"/>
      <c r="D570" s="25"/>
    </row>
    <row r="571" spans="1:9" ht="20.100000000000001" customHeight="1" x14ac:dyDescent="0.25">
      <c r="E571" s="92" t="s">
        <v>32</v>
      </c>
      <c r="F571" s="92"/>
      <c r="G571" s="92"/>
      <c r="H571" s="92"/>
      <c r="I571" s="92"/>
    </row>
    <row r="572" spans="1:9" ht="20.100000000000001" customHeight="1" x14ac:dyDescent="0.25">
      <c r="A572" s="76" t="s">
        <v>11</v>
      </c>
      <c r="B572" s="76"/>
      <c r="C572" s="76"/>
      <c r="D572" s="76" t="s">
        <v>10</v>
      </c>
      <c r="E572" s="76"/>
      <c r="F572" s="76"/>
      <c r="G572" s="76"/>
      <c r="H572" s="76" t="s">
        <v>26</v>
      </c>
      <c r="I572" s="76"/>
    </row>
    <row r="573" spans="1:9" ht="20.100000000000001" customHeight="1" x14ac:dyDescent="0.25"/>
    <row r="574" spans="1:9" ht="20.100000000000001" customHeight="1" x14ac:dyDescent="0.25"/>
    <row r="575" spans="1:9" ht="20.100000000000001" customHeight="1" x14ac:dyDescent="0.25"/>
    <row r="576" spans="1:9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spans="1:20" ht="20.100000000000001" customHeight="1" x14ac:dyDescent="0.25"/>
    <row r="594" spans="1:20" ht="20.100000000000001" customHeight="1" x14ac:dyDescent="0.25"/>
    <row r="595" spans="1:20" ht="20.100000000000001" customHeight="1" x14ac:dyDescent="0.25"/>
    <row r="596" spans="1:20" ht="20.100000000000001" customHeight="1" x14ac:dyDescent="0.25"/>
    <row r="597" spans="1:20" ht="20.100000000000001" customHeight="1" x14ac:dyDescent="0.25"/>
    <row r="598" spans="1:20" ht="20.100000000000001" customHeight="1" x14ac:dyDescent="0.25"/>
    <row r="599" spans="1:20" ht="20.100000000000001" customHeight="1" x14ac:dyDescent="0.25"/>
    <row r="600" spans="1:20" ht="20.100000000000001" customHeight="1" x14ac:dyDescent="0.25"/>
    <row r="601" spans="1:20" ht="20.100000000000001" customHeight="1" x14ac:dyDescent="0.25"/>
    <row r="602" spans="1:20" ht="15" customHeight="1" x14ac:dyDescent="0.25">
      <c r="I602" s="2" t="s">
        <v>4</v>
      </c>
    </row>
    <row r="603" spans="1:20" ht="17.100000000000001" customHeight="1" x14ac:dyDescent="0.25">
      <c r="A603" s="79" t="s">
        <v>30</v>
      </c>
      <c r="B603" s="79"/>
      <c r="C603" s="79"/>
      <c r="D603" s="79"/>
      <c r="E603" s="80" t="s">
        <v>5</v>
      </c>
      <c r="F603" s="80"/>
      <c r="G603" s="80"/>
      <c r="H603" s="80"/>
      <c r="I603" s="80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7.100000000000001" customHeight="1" x14ac:dyDescent="0.25">
      <c r="A604" s="76" t="s">
        <v>2</v>
      </c>
      <c r="B604" s="76"/>
      <c r="C604" s="76"/>
      <c r="D604" s="76"/>
      <c r="E604" s="81" t="s">
        <v>6</v>
      </c>
      <c r="F604" s="81"/>
      <c r="G604" s="81"/>
      <c r="H604" s="81"/>
      <c r="I604" s="81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17.100000000000001" customHeight="1" x14ac:dyDescent="0.25">
      <c r="A605" s="76" t="s">
        <v>3</v>
      </c>
      <c r="B605" s="76"/>
      <c r="C605" s="76"/>
      <c r="D605" s="76"/>
      <c r="E605" s="76"/>
      <c r="F605" s="76"/>
      <c r="G605" s="76"/>
      <c r="H605" s="76"/>
      <c r="I605" s="76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s="5" customFormat="1" ht="12" customHeight="1" x14ac:dyDescent="0.25">
      <c r="A606" s="77"/>
      <c r="B606" s="77"/>
      <c r="C606" s="77"/>
      <c r="D606" s="77"/>
      <c r="E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24.95" customHeight="1" x14ac:dyDescent="0.3">
      <c r="A607" s="78" t="s">
        <v>7</v>
      </c>
      <c r="B607" s="78"/>
      <c r="C607" s="78"/>
      <c r="D607" s="78"/>
      <c r="E607" s="78"/>
      <c r="F607" s="78"/>
      <c r="G607" s="78"/>
      <c r="H607" s="78"/>
      <c r="I607" s="78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s="8" customFormat="1" ht="20.100000000000001" customHeight="1" x14ac:dyDescent="0.3">
      <c r="A608" s="78" t="s">
        <v>35</v>
      </c>
      <c r="B608" s="78"/>
      <c r="C608" s="78"/>
      <c r="D608" s="78"/>
      <c r="E608" s="78"/>
      <c r="F608" s="78"/>
      <c r="G608" s="78"/>
      <c r="H608" s="78"/>
      <c r="I608" s="78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s="8" customFormat="1" ht="20.100000000000001" customHeight="1" x14ac:dyDescent="0.3">
      <c r="A609" s="82" t="s">
        <v>718</v>
      </c>
      <c r="B609" s="82"/>
      <c r="C609" s="82"/>
      <c r="D609" s="82"/>
      <c r="E609" s="82"/>
      <c r="F609" s="82"/>
      <c r="G609" s="82"/>
      <c r="H609" s="82"/>
      <c r="I609" s="82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8" customFormat="1" ht="12" customHeight="1" x14ac:dyDescent="0.3">
      <c r="A610" s="9"/>
      <c r="B610" s="9"/>
      <c r="C610" s="9"/>
      <c r="D610" s="9"/>
      <c r="E610" s="9"/>
      <c r="F610" s="9"/>
      <c r="G610" s="9"/>
      <c r="H610" s="9"/>
      <c r="I610" s="9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s="12" customFormat="1" ht="18" customHeight="1" x14ac:dyDescent="0.2">
      <c r="A611" s="83" t="s">
        <v>8</v>
      </c>
      <c r="B611" s="40"/>
      <c r="C611" s="85" t="s">
        <v>9</v>
      </c>
      <c r="D611" s="86"/>
      <c r="E611" s="89" t="s">
        <v>10</v>
      </c>
      <c r="F611" s="90"/>
      <c r="G611" s="89" t="s">
        <v>11</v>
      </c>
      <c r="H611" s="90"/>
      <c r="I611" s="91" t="s">
        <v>12</v>
      </c>
    </row>
    <row r="612" spans="1:20" s="12" customFormat="1" ht="30" customHeight="1" x14ac:dyDescent="0.2">
      <c r="A612" s="84"/>
      <c r="B612" s="39"/>
      <c r="C612" s="87"/>
      <c r="D612" s="88"/>
      <c r="E612" s="13" t="s">
        <v>13</v>
      </c>
      <c r="F612" s="13" t="s">
        <v>14</v>
      </c>
      <c r="G612" s="13" t="s">
        <v>13</v>
      </c>
      <c r="H612" s="13" t="s">
        <v>14</v>
      </c>
      <c r="I612" s="84"/>
    </row>
    <row r="613" spans="1:20" s="12" customFormat="1" ht="20.100000000000001" customHeight="1" x14ac:dyDescent="0.2">
      <c r="A613" s="14">
        <v>1</v>
      </c>
      <c r="B613" s="41" t="s">
        <v>655</v>
      </c>
      <c r="C613" s="42" t="s">
        <v>656</v>
      </c>
      <c r="D613" s="38" t="s">
        <v>42</v>
      </c>
      <c r="E613" s="15"/>
      <c r="F613" s="15"/>
      <c r="G613" s="15"/>
      <c r="H613" s="15"/>
      <c r="I613" s="15"/>
    </row>
    <row r="614" spans="1:20" s="12" customFormat="1" ht="20.100000000000001" customHeight="1" x14ac:dyDescent="0.2">
      <c r="A614" s="14">
        <v>2</v>
      </c>
      <c r="B614" s="41" t="s">
        <v>657</v>
      </c>
      <c r="C614" s="55" t="s">
        <v>658</v>
      </c>
      <c r="D614" s="57" t="s">
        <v>49</v>
      </c>
      <c r="E614" s="15"/>
      <c r="F614" s="15"/>
      <c r="G614" s="15"/>
      <c r="H614" s="15"/>
      <c r="I614" s="43"/>
    </row>
    <row r="615" spans="1:20" s="12" customFormat="1" ht="20.100000000000001" customHeight="1" x14ac:dyDescent="0.2">
      <c r="A615" s="14">
        <v>3</v>
      </c>
      <c r="B615" s="41" t="s">
        <v>659</v>
      </c>
      <c r="C615" s="55" t="s">
        <v>660</v>
      </c>
      <c r="D615" s="57" t="s">
        <v>58</v>
      </c>
      <c r="E615" s="15"/>
      <c r="F615" s="15"/>
      <c r="G615" s="15"/>
      <c r="H615" s="15"/>
      <c r="I615" s="15"/>
    </row>
    <row r="616" spans="1:20" s="12" customFormat="1" ht="20.100000000000001" customHeight="1" x14ac:dyDescent="0.2">
      <c r="A616" s="14">
        <v>4</v>
      </c>
      <c r="B616" s="41" t="s">
        <v>661</v>
      </c>
      <c r="C616" s="55" t="s">
        <v>662</v>
      </c>
      <c r="D616" s="57" t="s">
        <v>379</v>
      </c>
      <c r="E616" s="15"/>
      <c r="F616" s="15"/>
      <c r="G616" s="15"/>
      <c r="H616" s="15"/>
      <c r="I616" s="43"/>
    </row>
    <row r="617" spans="1:20" s="12" customFormat="1" ht="20.100000000000001" customHeight="1" x14ac:dyDescent="0.2">
      <c r="A617" s="14">
        <v>5</v>
      </c>
      <c r="B617" s="41" t="s">
        <v>663</v>
      </c>
      <c r="C617" s="55" t="s">
        <v>664</v>
      </c>
      <c r="D617" s="57" t="s">
        <v>379</v>
      </c>
      <c r="E617" s="15"/>
      <c r="F617" s="15"/>
      <c r="G617" s="15"/>
      <c r="H617" s="15"/>
      <c r="I617" s="15"/>
    </row>
    <row r="618" spans="1:20" s="12" customFormat="1" ht="20.100000000000001" customHeight="1" x14ac:dyDescent="0.2">
      <c r="A618" s="14">
        <v>6</v>
      </c>
      <c r="B618" s="41" t="s">
        <v>665</v>
      </c>
      <c r="C618" s="55" t="s">
        <v>666</v>
      </c>
      <c r="D618" s="57" t="s">
        <v>61</v>
      </c>
      <c r="E618" s="15"/>
      <c r="F618" s="15"/>
      <c r="G618" s="15"/>
      <c r="H618" s="15"/>
      <c r="I618" s="15"/>
    </row>
    <row r="619" spans="1:20" s="12" customFormat="1" ht="20.100000000000001" customHeight="1" x14ac:dyDescent="0.2">
      <c r="A619" s="14">
        <v>7</v>
      </c>
      <c r="B619" s="41" t="s">
        <v>667</v>
      </c>
      <c r="C619" s="55" t="s">
        <v>318</v>
      </c>
      <c r="D619" s="57" t="s">
        <v>190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8</v>
      </c>
      <c r="B620" s="41" t="s">
        <v>668</v>
      </c>
      <c r="C620" s="55" t="s">
        <v>669</v>
      </c>
      <c r="D620" s="57" t="s">
        <v>72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9</v>
      </c>
      <c r="B621" s="41" t="s">
        <v>670</v>
      </c>
      <c r="C621" s="55" t="s">
        <v>173</v>
      </c>
      <c r="D621" s="57" t="s">
        <v>671</v>
      </c>
      <c r="E621" s="15"/>
      <c r="F621" s="15"/>
      <c r="G621" s="15"/>
      <c r="H621" s="15"/>
      <c r="I621" s="45"/>
    </row>
    <row r="622" spans="1:20" s="12" customFormat="1" ht="20.100000000000001" customHeight="1" x14ac:dyDescent="0.2">
      <c r="A622" s="14">
        <v>10</v>
      </c>
      <c r="B622" s="41" t="s">
        <v>672</v>
      </c>
      <c r="C622" s="55" t="s">
        <v>673</v>
      </c>
      <c r="D622" s="57" t="s">
        <v>674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11</v>
      </c>
      <c r="B623" s="41" t="s">
        <v>675</v>
      </c>
      <c r="C623" s="55" t="s">
        <v>676</v>
      </c>
      <c r="D623" s="57" t="s">
        <v>677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12</v>
      </c>
      <c r="B624" s="41" t="s">
        <v>678</v>
      </c>
      <c r="C624" s="55" t="s">
        <v>679</v>
      </c>
      <c r="D624" s="57" t="s">
        <v>680</v>
      </c>
      <c r="E624" s="15"/>
      <c r="F624" s="15"/>
      <c r="G624" s="15"/>
      <c r="H624" s="15"/>
      <c r="I624" s="45"/>
    </row>
    <row r="625" spans="1:9" s="12" customFormat="1" ht="20.100000000000001" customHeight="1" x14ac:dyDescent="0.2">
      <c r="A625" s="14">
        <v>13</v>
      </c>
      <c r="B625" s="41" t="s">
        <v>681</v>
      </c>
      <c r="C625" s="55" t="s">
        <v>222</v>
      </c>
      <c r="D625" s="57" t="s">
        <v>682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14</v>
      </c>
      <c r="B626" s="41" t="s">
        <v>683</v>
      </c>
      <c r="C626" s="55" t="s">
        <v>684</v>
      </c>
      <c r="D626" s="57" t="s">
        <v>203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15</v>
      </c>
      <c r="B627" s="41" t="s">
        <v>685</v>
      </c>
      <c r="C627" s="55" t="s">
        <v>512</v>
      </c>
      <c r="D627" s="57" t="s">
        <v>206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16</v>
      </c>
      <c r="B628" s="41" t="s">
        <v>686</v>
      </c>
      <c r="C628" s="55" t="s">
        <v>687</v>
      </c>
      <c r="D628" s="57" t="s">
        <v>88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17</v>
      </c>
      <c r="B629" s="41" t="s">
        <v>688</v>
      </c>
      <c r="C629" s="55" t="s">
        <v>689</v>
      </c>
      <c r="D629" s="57" t="s">
        <v>97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18</v>
      </c>
      <c r="B630" s="41" t="s">
        <v>690</v>
      </c>
      <c r="C630" s="55" t="s">
        <v>216</v>
      </c>
      <c r="D630" s="57" t="s">
        <v>691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19</v>
      </c>
      <c r="B631" s="41" t="s">
        <v>692</v>
      </c>
      <c r="C631" s="55" t="s">
        <v>693</v>
      </c>
      <c r="D631" s="57" t="s">
        <v>103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20</v>
      </c>
      <c r="B632" s="41" t="s">
        <v>694</v>
      </c>
      <c r="C632" s="55" t="s">
        <v>695</v>
      </c>
      <c r="D632" s="57" t="s">
        <v>103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21</v>
      </c>
      <c r="B633" s="41" t="s">
        <v>696</v>
      </c>
      <c r="C633" s="55" t="s">
        <v>697</v>
      </c>
      <c r="D633" s="57" t="s">
        <v>698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22</v>
      </c>
      <c r="B634" s="41" t="s">
        <v>699</v>
      </c>
      <c r="C634" s="55" t="s">
        <v>700</v>
      </c>
      <c r="D634" s="57" t="s">
        <v>491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23</v>
      </c>
      <c r="B635" s="41" t="s">
        <v>701</v>
      </c>
      <c r="C635" s="55" t="s">
        <v>702</v>
      </c>
      <c r="D635" s="57" t="s">
        <v>412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24</v>
      </c>
      <c r="B636" s="41" t="s">
        <v>703</v>
      </c>
      <c r="C636" s="55" t="s">
        <v>704</v>
      </c>
      <c r="D636" s="57" t="s">
        <v>250</v>
      </c>
      <c r="E636" s="15"/>
      <c r="F636" s="15"/>
      <c r="G636" s="15"/>
      <c r="H636" s="15"/>
      <c r="I636" s="45"/>
    </row>
    <row r="637" spans="1:9" s="12" customFormat="1" ht="20.100000000000001" customHeight="1" x14ac:dyDescent="0.2">
      <c r="A637" s="14">
        <v>25</v>
      </c>
      <c r="B637" s="41" t="s">
        <v>705</v>
      </c>
      <c r="C637" s="55" t="s">
        <v>706</v>
      </c>
      <c r="D637" s="57" t="s">
        <v>250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26</v>
      </c>
      <c r="B638" s="41" t="s">
        <v>707</v>
      </c>
      <c r="C638" s="55" t="s">
        <v>137</v>
      </c>
      <c r="D638" s="57" t="s">
        <v>127</v>
      </c>
      <c r="E638" s="36"/>
      <c r="F638" s="36"/>
      <c r="G638" s="36"/>
      <c r="H638" s="36"/>
      <c r="I638" s="36"/>
    </row>
    <row r="639" spans="1:9" s="12" customFormat="1" ht="20.100000000000001" customHeight="1" x14ac:dyDescent="0.2">
      <c r="A639" s="14">
        <v>27</v>
      </c>
      <c r="B639" s="41" t="s">
        <v>708</v>
      </c>
      <c r="C639" s="55" t="s">
        <v>340</v>
      </c>
      <c r="D639" s="57" t="s">
        <v>709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28</v>
      </c>
      <c r="B640" s="41" t="s">
        <v>710</v>
      </c>
      <c r="C640" s="55" t="s">
        <v>535</v>
      </c>
      <c r="D640" s="57" t="s">
        <v>711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29</v>
      </c>
      <c r="B641" s="41" t="s">
        <v>712</v>
      </c>
      <c r="C641" s="55" t="s">
        <v>713</v>
      </c>
      <c r="D641" s="57" t="s">
        <v>714</v>
      </c>
      <c r="E641" s="37"/>
      <c r="F641" s="37"/>
      <c r="G641" s="37"/>
      <c r="H641" s="37"/>
      <c r="I641" s="37"/>
    </row>
    <row r="642" spans="1:9" s="12" customFormat="1" ht="20.100000000000001" customHeight="1" x14ac:dyDescent="0.2">
      <c r="A642" s="14">
        <v>30</v>
      </c>
      <c r="B642" s="41" t="s">
        <v>715</v>
      </c>
      <c r="C642" s="55" t="s">
        <v>74</v>
      </c>
      <c r="D642" s="57" t="s">
        <v>163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31</v>
      </c>
      <c r="B643" s="41" t="s">
        <v>716</v>
      </c>
      <c r="C643" s="55" t="s">
        <v>129</v>
      </c>
      <c r="D643" s="57" t="s">
        <v>519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32</v>
      </c>
      <c r="B644" s="41" t="s">
        <v>717</v>
      </c>
      <c r="C644" s="55" t="s">
        <v>634</v>
      </c>
      <c r="D644" s="57" t="s">
        <v>519</v>
      </c>
      <c r="E644" s="15"/>
      <c r="F644" s="15"/>
      <c r="G644" s="15"/>
      <c r="H644" s="15"/>
      <c r="I644" s="15"/>
    </row>
    <row r="645" spans="1:9" ht="24.95" customHeight="1" thickBot="1" x14ac:dyDescent="0.35">
      <c r="C645" s="93" t="s">
        <v>15</v>
      </c>
      <c r="D645" s="93"/>
      <c r="E645" s="93"/>
      <c r="F645" s="93"/>
      <c r="G645" s="93"/>
      <c r="H645" s="93"/>
      <c r="I645" s="93"/>
    </row>
    <row r="646" spans="1:9" ht="24.95" customHeight="1" x14ac:dyDescent="0.25">
      <c r="C646" s="94" t="s">
        <v>16</v>
      </c>
      <c r="D646" s="27"/>
      <c r="E646" s="96" t="s">
        <v>10</v>
      </c>
      <c r="F646" s="97"/>
      <c r="G646" s="98" t="s">
        <v>11</v>
      </c>
      <c r="H646" s="99"/>
      <c r="I646" s="100" t="s">
        <v>12</v>
      </c>
    </row>
    <row r="647" spans="1:9" s="12" customFormat="1" ht="24.95" customHeight="1" x14ac:dyDescent="0.2">
      <c r="C647" s="95"/>
      <c r="D647" s="28"/>
      <c r="E647" s="13" t="s">
        <v>17</v>
      </c>
      <c r="F647" s="16" t="s">
        <v>18</v>
      </c>
      <c r="G647" s="13" t="s">
        <v>17</v>
      </c>
      <c r="H647" s="16" t="s">
        <v>18</v>
      </c>
      <c r="I647" s="101"/>
    </row>
    <row r="648" spans="1:9" ht="24.95" customHeight="1" x14ac:dyDescent="0.25">
      <c r="C648" s="34" t="s">
        <v>19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34" t="s">
        <v>20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4" t="s">
        <v>21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4" t="s">
        <v>23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4" t="s">
        <v>24</v>
      </c>
      <c r="D652" s="11"/>
      <c r="E652" s="18"/>
      <c r="F652" s="19"/>
      <c r="G652" s="18"/>
      <c r="H652" s="19"/>
      <c r="I652" s="20"/>
    </row>
    <row r="653" spans="1:9" ht="24.95" customHeight="1" thickBot="1" x14ac:dyDescent="0.3">
      <c r="C653" s="35" t="s">
        <v>34</v>
      </c>
      <c r="D653" s="29"/>
      <c r="E653" s="22"/>
      <c r="F653" s="23"/>
      <c r="G653" s="22"/>
      <c r="H653" s="23"/>
      <c r="I653" s="24"/>
    </row>
    <row r="654" spans="1:9" ht="12" customHeight="1" x14ac:dyDescent="0.25">
      <c r="C654" s="25"/>
      <c r="D654" s="25"/>
    </row>
    <row r="655" spans="1:9" ht="20.100000000000001" customHeight="1" x14ac:dyDescent="0.25">
      <c r="E655" s="92" t="s">
        <v>32</v>
      </c>
      <c r="F655" s="92"/>
      <c r="G655" s="92"/>
      <c r="H655" s="92"/>
      <c r="I655" s="92"/>
    </row>
    <row r="656" spans="1:9" ht="20.100000000000001" customHeight="1" x14ac:dyDescent="0.25">
      <c r="A656" s="76" t="s">
        <v>11</v>
      </c>
      <c r="B656" s="76"/>
      <c r="C656" s="76"/>
      <c r="D656" s="76" t="s">
        <v>10</v>
      </c>
      <c r="E656" s="76"/>
      <c r="F656" s="76"/>
      <c r="G656" s="76"/>
      <c r="H656" s="76" t="s">
        <v>26</v>
      </c>
      <c r="I656" s="76"/>
    </row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spans="1:20" ht="20.100000000000001" customHeight="1" x14ac:dyDescent="0.25"/>
    <row r="674" spans="1:20" ht="20.100000000000001" customHeight="1" x14ac:dyDescent="0.25"/>
    <row r="675" spans="1:20" ht="20.100000000000001" customHeight="1" x14ac:dyDescent="0.25"/>
    <row r="676" spans="1:20" ht="20.100000000000001" customHeight="1" x14ac:dyDescent="0.25"/>
    <row r="677" spans="1:20" ht="20.100000000000001" customHeight="1" x14ac:dyDescent="0.25"/>
    <row r="678" spans="1:20" ht="20.100000000000001" customHeight="1" x14ac:dyDescent="0.25"/>
    <row r="679" spans="1:20" ht="20.100000000000001" customHeight="1" x14ac:dyDescent="0.25"/>
    <row r="680" spans="1:20" ht="20.100000000000001" customHeight="1" x14ac:dyDescent="0.25"/>
    <row r="681" spans="1:20" ht="20.100000000000001" customHeight="1" x14ac:dyDescent="0.25"/>
    <row r="682" spans="1:20" ht="20.100000000000001" customHeight="1" x14ac:dyDescent="0.25"/>
    <row r="683" spans="1:20" ht="20.100000000000001" customHeight="1" x14ac:dyDescent="0.25"/>
    <row r="684" spans="1:20" ht="20.100000000000001" customHeight="1" x14ac:dyDescent="0.25"/>
    <row r="685" spans="1:20" ht="20.100000000000001" customHeight="1" x14ac:dyDescent="0.25"/>
    <row r="686" spans="1:20" ht="15" customHeight="1" x14ac:dyDescent="0.25">
      <c r="I686" s="2" t="s">
        <v>4</v>
      </c>
    </row>
    <row r="687" spans="1:20" ht="17.100000000000001" customHeight="1" x14ac:dyDescent="0.25">
      <c r="A687" s="79" t="s">
        <v>30</v>
      </c>
      <c r="B687" s="79"/>
      <c r="C687" s="79"/>
      <c r="D687" s="79"/>
      <c r="E687" s="80" t="s">
        <v>5</v>
      </c>
      <c r="F687" s="80"/>
      <c r="G687" s="80"/>
      <c r="H687" s="80"/>
      <c r="I687" s="80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7.100000000000001" customHeight="1" x14ac:dyDescent="0.25">
      <c r="A688" s="76" t="s">
        <v>2</v>
      </c>
      <c r="B688" s="76"/>
      <c r="C688" s="76"/>
      <c r="D688" s="76"/>
      <c r="E688" s="81" t="s">
        <v>6</v>
      </c>
      <c r="F688" s="81"/>
      <c r="G688" s="81"/>
      <c r="H688" s="81"/>
      <c r="I688" s="81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7.100000000000001" customHeight="1" x14ac:dyDescent="0.25">
      <c r="A689" s="76" t="s">
        <v>3</v>
      </c>
      <c r="B689" s="76"/>
      <c r="C689" s="76"/>
      <c r="D689" s="76"/>
      <c r="E689" s="76"/>
      <c r="F689" s="76"/>
      <c r="G689" s="76"/>
      <c r="H689" s="76"/>
      <c r="I689" s="76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s="5" customFormat="1" ht="17.100000000000001" customHeight="1" x14ac:dyDescent="0.25">
      <c r="A690" s="77"/>
      <c r="B690" s="77"/>
      <c r="C690" s="77"/>
      <c r="D690" s="77"/>
      <c r="E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24.95" customHeight="1" x14ac:dyDescent="0.3">
      <c r="A691" s="78" t="s">
        <v>7</v>
      </c>
      <c r="B691" s="78"/>
      <c r="C691" s="78"/>
      <c r="D691" s="78"/>
      <c r="E691" s="78"/>
      <c r="F691" s="78"/>
      <c r="G691" s="78"/>
      <c r="H691" s="78"/>
      <c r="I691" s="78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s="8" customFormat="1" ht="20.100000000000001" customHeight="1" x14ac:dyDescent="0.3">
      <c r="A692" s="78" t="s">
        <v>35</v>
      </c>
      <c r="B692" s="78"/>
      <c r="C692" s="78"/>
      <c r="D692" s="78"/>
      <c r="E692" s="78"/>
      <c r="F692" s="78"/>
      <c r="G692" s="78"/>
      <c r="H692" s="78"/>
      <c r="I692" s="78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s="8" customFormat="1" ht="20.100000000000001" customHeight="1" x14ac:dyDescent="0.3">
      <c r="A693" s="82" t="s">
        <v>759</v>
      </c>
      <c r="B693" s="82"/>
      <c r="C693" s="82"/>
      <c r="D693" s="82"/>
      <c r="E693" s="82"/>
      <c r="F693" s="82"/>
      <c r="G693" s="82"/>
      <c r="H693" s="82"/>
      <c r="I693" s="82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8" customFormat="1" ht="12" customHeight="1" x14ac:dyDescent="0.3">
      <c r="A694" s="9"/>
      <c r="B694" s="9"/>
      <c r="C694" s="9"/>
      <c r="D694" s="9"/>
      <c r="E694" s="9"/>
      <c r="F694" s="9"/>
      <c r="G694" s="9"/>
      <c r="H694" s="9"/>
      <c r="I694" s="9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s="12" customFormat="1" ht="18" customHeight="1" x14ac:dyDescent="0.2">
      <c r="A695" s="83" t="s">
        <v>8</v>
      </c>
      <c r="B695" s="40"/>
      <c r="C695" s="85" t="s">
        <v>9</v>
      </c>
      <c r="D695" s="86"/>
      <c r="E695" s="89" t="s">
        <v>10</v>
      </c>
      <c r="F695" s="90"/>
      <c r="G695" s="89" t="s">
        <v>11</v>
      </c>
      <c r="H695" s="90"/>
      <c r="I695" s="91" t="s">
        <v>12</v>
      </c>
    </row>
    <row r="696" spans="1:20" s="12" customFormat="1" ht="30" customHeight="1" x14ac:dyDescent="0.2">
      <c r="A696" s="84"/>
      <c r="B696" s="39"/>
      <c r="C696" s="87"/>
      <c r="D696" s="88"/>
      <c r="E696" s="13" t="s">
        <v>13</v>
      </c>
      <c r="F696" s="13" t="s">
        <v>14</v>
      </c>
      <c r="G696" s="13" t="s">
        <v>13</v>
      </c>
      <c r="H696" s="13" t="s">
        <v>14</v>
      </c>
      <c r="I696" s="84"/>
    </row>
    <row r="697" spans="1:20" s="12" customFormat="1" ht="15.95" customHeight="1" x14ac:dyDescent="0.2">
      <c r="A697" s="14">
        <v>1</v>
      </c>
      <c r="B697" s="41" t="s">
        <v>719</v>
      </c>
      <c r="C697" s="42" t="s">
        <v>720</v>
      </c>
      <c r="D697" s="38" t="s">
        <v>39</v>
      </c>
      <c r="E697" s="15"/>
      <c r="F697" s="15"/>
      <c r="G697" s="15"/>
      <c r="H697" s="15"/>
      <c r="I697" s="15"/>
    </row>
    <row r="698" spans="1:20" s="12" customFormat="1" ht="15.95" customHeight="1" x14ac:dyDescent="0.2">
      <c r="A698" s="14">
        <v>2</v>
      </c>
      <c r="B698" s="41" t="s">
        <v>721</v>
      </c>
      <c r="C698" s="55" t="s">
        <v>74</v>
      </c>
      <c r="D698" s="57" t="s">
        <v>722</v>
      </c>
      <c r="E698" s="15"/>
      <c r="F698" s="15"/>
      <c r="G698" s="15"/>
      <c r="H698" s="15"/>
      <c r="I698" s="15"/>
    </row>
    <row r="699" spans="1:20" s="12" customFormat="1" ht="15.95" customHeight="1" x14ac:dyDescent="0.2">
      <c r="A699" s="14">
        <v>3</v>
      </c>
      <c r="B699" s="41" t="s">
        <v>723</v>
      </c>
      <c r="C699" s="55" t="s">
        <v>724</v>
      </c>
      <c r="D699" s="57" t="s">
        <v>58</v>
      </c>
      <c r="E699" s="15"/>
      <c r="F699" s="15"/>
      <c r="G699" s="15"/>
      <c r="H699" s="15"/>
      <c r="I699" s="43"/>
    </row>
    <row r="700" spans="1:20" s="12" customFormat="1" ht="15.95" customHeight="1" x14ac:dyDescent="0.2">
      <c r="A700" s="14">
        <v>4</v>
      </c>
      <c r="B700" s="41" t="s">
        <v>725</v>
      </c>
      <c r="C700" s="55" t="s">
        <v>726</v>
      </c>
      <c r="D700" s="57" t="s">
        <v>61</v>
      </c>
      <c r="E700" s="15"/>
      <c r="F700" s="15"/>
      <c r="G700" s="15"/>
      <c r="H700" s="15"/>
      <c r="I700" s="43"/>
    </row>
    <row r="701" spans="1:20" s="12" customFormat="1" ht="15.95" customHeight="1" x14ac:dyDescent="0.2">
      <c r="A701" s="14">
        <v>5</v>
      </c>
      <c r="B701" s="41" t="s">
        <v>727</v>
      </c>
      <c r="C701" s="55" t="s">
        <v>728</v>
      </c>
      <c r="D701" s="57" t="s">
        <v>729</v>
      </c>
      <c r="E701" s="15"/>
      <c r="F701" s="15"/>
      <c r="G701" s="15"/>
      <c r="H701" s="15"/>
      <c r="I701" s="15"/>
    </row>
    <row r="702" spans="1:20" s="12" customFormat="1" ht="15.95" customHeight="1" x14ac:dyDescent="0.2">
      <c r="A702" s="14">
        <v>6</v>
      </c>
      <c r="B702" s="41" t="s">
        <v>730</v>
      </c>
      <c r="C702" s="55" t="s">
        <v>731</v>
      </c>
      <c r="D702" s="57" t="s">
        <v>66</v>
      </c>
      <c r="E702" s="15"/>
      <c r="F702" s="15"/>
      <c r="G702" s="15"/>
      <c r="H702" s="15"/>
      <c r="I702" s="15"/>
    </row>
    <row r="703" spans="1:20" s="12" customFormat="1" ht="15.95" customHeight="1" x14ac:dyDescent="0.2">
      <c r="A703" s="14">
        <v>7</v>
      </c>
      <c r="B703" s="41" t="s">
        <v>732</v>
      </c>
      <c r="C703" s="55" t="s">
        <v>733</v>
      </c>
      <c r="D703" s="57" t="s">
        <v>312</v>
      </c>
      <c r="E703" s="15"/>
      <c r="F703" s="15"/>
      <c r="G703" s="15"/>
      <c r="H703" s="15"/>
      <c r="I703" s="15"/>
    </row>
    <row r="704" spans="1:20" s="12" customFormat="1" ht="15.95" customHeight="1" x14ac:dyDescent="0.2">
      <c r="A704" s="14">
        <v>8</v>
      </c>
      <c r="B704" s="41" t="s">
        <v>734</v>
      </c>
      <c r="C704" s="55" t="s">
        <v>735</v>
      </c>
      <c r="D704" s="57" t="s">
        <v>312</v>
      </c>
      <c r="E704" s="15"/>
      <c r="F704" s="15"/>
      <c r="G704" s="15"/>
      <c r="H704" s="15"/>
      <c r="I704" s="15"/>
    </row>
    <row r="705" spans="1:9" s="12" customFormat="1" ht="15.95" customHeight="1" x14ac:dyDescent="0.2">
      <c r="A705" s="14">
        <v>9</v>
      </c>
      <c r="B705" s="41" t="s">
        <v>736</v>
      </c>
      <c r="C705" s="55" t="s">
        <v>48</v>
      </c>
      <c r="D705" s="57" t="s">
        <v>193</v>
      </c>
      <c r="E705" s="15"/>
      <c r="F705" s="15"/>
      <c r="G705" s="15"/>
      <c r="H705" s="15"/>
      <c r="I705" s="15"/>
    </row>
    <row r="706" spans="1:9" s="12" customFormat="1" ht="15.95" customHeight="1" x14ac:dyDescent="0.2">
      <c r="A706" s="14">
        <v>10</v>
      </c>
      <c r="B706" s="41" t="s">
        <v>737</v>
      </c>
      <c r="C706" s="55" t="s">
        <v>342</v>
      </c>
      <c r="D706" s="57" t="s">
        <v>620</v>
      </c>
      <c r="E706" s="15"/>
      <c r="F706" s="15"/>
      <c r="G706" s="15"/>
      <c r="H706" s="15"/>
      <c r="I706" s="15"/>
    </row>
    <row r="707" spans="1:9" s="12" customFormat="1" ht="15.95" customHeight="1" x14ac:dyDescent="0.2">
      <c r="A707" s="14">
        <v>11</v>
      </c>
      <c r="B707" s="41" t="s">
        <v>738</v>
      </c>
      <c r="C707" s="55" t="s">
        <v>137</v>
      </c>
      <c r="D707" s="57" t="s">
        <v>739</v>
      </c>
      <c r="E707" s="15"/>
      <c r="F707" s="15"/>
      <c r="G707" s="15"/>
      <c r="H707" s="15"/>
      <c r="I707" s="15"/>
    </row>
    <row r="708" spans="1:9" s="12" customFormat="1" ht="15.95" customHeight="1" x14ac:dyDescent="0.2">
      <c r="A708" s="14">
        <v>12</v>
      </c>
      <c r="B708" s="41" t="s">
        <v>740</v>
      </c>
      <c r="C708" s="55" t="s">
        <v>741</v>
      </c>
      <c r="D708" s="57" t="s">
        <v>403</v>
      </c>
      <c r="E708" s="15"/>
      <c r="F708" s="15"/>
      <c r="G708" s="15"/>
      <c r="H708" s="15"/>
      <c r="I708" s="15"/>
    </row>
    <row r="709" spans="1:9" s="12" customFormat="1" ht="15.95" customHeight="1" x14ac:dyDescent="0.2">
      <c r="A709" s="14">
        <v>13</v>
      </c>
      <c r="B709" s="41" t="s">
        <v>742</v>
      </c>
      <c r="C709" s="55" t="s">
        <v>74</v>
      </c>
      <c r="D709" s="57" t="s">
        <v>743</v>
      </c>
      <c r="E709" s="15"/>
      <c r="F709" s="15"/>
      <c r="G709" s="15"/>
      <c r="H709" s="15"/>
      <c r="I709" s="15"/>
    </row>
    <row r="710" spans="1:9" s="12" customFormat="1" ht="15.95" customHeight="1" x14ac:dyDescent="0.2">
      <c r="A710" s="14">
        <v>14</v>
      </c>
      <c r="B710" s="41" t="s">
        <v>744</v>
      </c>
      <c r="C710" s="55" t="s">
        <v>745</v>
      </c>
      <c r="D710" s="57" t="s">
        <v>124</v>
      </c>
      <c r="E710" s="15"/>
      <c r="F710" s="15"/>
      <c r="G710" s="15"/>
      <c r="H710" s="15"/>
      <c r="I710" s="15"/>
    </row>
    <row r="711" spans="1:9" s="12" customFormat="1" ht="15.95" customHeight="1" x14ac:dyDescent="0.2">
      <c r="A711" s="14">
        <v>15</v>
      </c>
      <c r="B711" s="41" t="s">
        <v>746</v>
      </c>
      <c r="C711" s="55" t="s">
        <v>747</v>
      </c>
      <c r="D711" s="57" t="s">
        <v>124</v>
      </c>
      <c r="E711" s="15"/>
      <c r="F711" s="15"/>
      <c r="G711" s="15"/>
      <c r="H711" s="15"/>
      <c r="I711" s="43"/>
    </row>
    <row r="712" spans="1:9" s="12" customFormat="1" ht="15.95" customHeight="1" x14ac:dyDescent="0.2">
      <c r="A712" s="14">
        <v>16</v>
      </c>
      <c r="B712" s="41" t="s">
        <v>748</v>
      </c>
      <c r="C712" s="55" t="s">
        <v>749</v>
      </c>
      <c r="D712" s="57" t="s">
        <v>133</v>
      </c>
      <c r="E712" s="15"/>
      <c r="F712" s="15"/>
      <c r="G712" s="15"/>
      <c r="H712" s="15"/>
      <c r="I712" s="15"/>
    </row>
    <row r="713" spans="1:9" s="12" customFormat="1" ht="15.95" customHeight="1" x14ac:dyDescent="0.2">
      <c r="A713" s="14">
        <v>17</v>
      </c>
      <c r="B713" s="41" t="s">
        <v>750</v>
      </c>
      <c r="C713" s="55" t="s">
        <v>751</v>
      </c>
      <c r="D713" s="57" t="s">
        <v>752</v>
      </c>
      <c r="E713" s="15"/>
      <c r="F713" s="15"/>
      <c r="G713" s="15"/>
      <c r="H713" s="15"/>
      <c r="I713" s="15"/>
    </row>
    <row r="714" spans="1:9" s="12" customFormat="1" ht="15.95" customHeight="1" x14ac:dyDescent="0.2">
      <c r="A714" s="14">
        <v>18</v>
      </c>
      <c r="B714" s="41" t="s">
        <v>753</v>
      </c>
      <c r="C714" s="55" t="s">
        <v>754</v>
      </c>
      <c r="D714" s="57" t="s">
        <v>755</v>
      </c>
      <c r="E714" s="15"/>
      <c r="F714" s="15"/>
      <c r="G714" s="15"/>
      <c r="H714" s="15"/>
      <c r="I714" s="15"/>
    </row>
    <row r="715" spans="1:9" s="12" customFormat="1" ht="15.95" customHeight="1" x14ac:dyDescent="0.2">
      <c r="A715" s="14">
        <v>19</v>
      </c>
      <c r="B715" s="41" t="s">
        <v>756</v>
      </c>
      <c r="C715" s="55" t="s">
        <v>757</v>
      </c>
      <c r="D715" s="57" t="s">
        <v>353</v>
      </c>
      <c r="E715" s="15"/>
      <c r="F715" s="15"/>
      <c r="G715" s="15"/>
      <c r="H715" s="15"/>
      <c r="I715" s="15"/>
    </row>
    <row r="716" spans="1:9" s="12" customFormat="1" ht="15.95" customHeight="1" x14ac:dyDescent="0.2">
      <c r="A716" s="14">
        <v>20</v>
      </c>
      <c r="B716" s="41" t="s">
        <v>758</v>
      </c>
      <c r="C716" s="56" t="s">
        <v>117</v>
      </c>
      <c r="D716" s="58" t="s">
        <v>277</v>
      </c>
      <c r="E716" s="15"/>
      <c r="F716" s="15"/>
      <c r="G716" s="15"/>
      <c r="H716" s="15"/>
      <c r="I716" s="43"/>
    </row>
    <row r="717" spans="1:9" s="12" customFormat="1" ht="15" customHeight="1" x14ac:dyDescent="0.2">
      <c r="A717" s="51"/>
      <c r="B717" s="52"/>
      <c r="C717" s="53"/>
      <c r="D717" s="53"/>
      <c r="E717" s="65"/>
      <c r="F717" s="65"/>
      <c r="G717" s="65"/>
      <c r="H717" s="65"/>
      <c r="I717" s="65"/>
    </row>
    <row r="718" spans="1:9" ht="24.95" customHeight="1" thickBot="1" x14ac:dyDescent="0.35">
      <c r="C718" s="102" t="s">
        <v>15</v>
      </c>
      <c r="D718" s="102"/>
      <c r="E718" s="102"/>
      <c r="F718" s="102"/>
      <c r="G718" s="102"/>
      <c r="H718" s="102"/>
      <c r="I718" s="102"/>
    </row>
    <row r="719" spans="1:9" ht="20.100000000000001" customHeight="1" x14ac:dyDescent="0.25">
      <c r="C719" s="94" t="s">
        <v>16</v>
      </c>
      <c r="D719" s="27"/>
      <c r="E719" s="96" t="s">
        <v>10</v>
      </c>
      <c r="F719" s="97"/>
      <c r="G719" s="98" t="s">
        <v>11</v>
      </c>
      <c r="H719" s="99"/>
      <c r="I719" s="100" t="s">
        <v>12</v>
      </c>
    </row>
    <row r="720" spans="1:9" s="12" customFormat="1" ht="20.100000000000001" customHeight="1" x14ac:dyDescent="0.2">
      <c r="C720" s="95"/>
      <c r="D720" s="28"/>
      <c r="E720" s="13" t="s">
        <v>17</v>
      </c>
      <c r="F720" s="16" t="s">
        <v>18</v>
      </c>
      <c r="G720" s="13" t="s">
        <v>17</v>
      </c>
      <c r="H720" s="16" t="s">
        <v>18</v>
      </c>
      <c r="I720" s="101"/>
    </row>
    <row r="721" spans="1:20" ht="20.100000000000001" customHeight="1" x14ac:dyDescent="0.25">
      <c r="C721" s="34" t="s">
        <v>19</v>
      </c>
      <c r="D721" s="11"/>
      <c r="E721" s="18"/>
      <c r="F721" s="19"/>
      <c r="G721" s="18"/>
      <c r="H721" s="19"/>
      <c r="I721" s="20"/>
    </row>
    <row r="722" spans="1:20" ht="20.100000000000001" customHeight="1" x14ac:dyDescent="0.25">
      <c r="C722" s="34" t="s">
        <v>20</v>
      </c>
      <c r="D722" s="11"/>
      <c r="E722" s="18"/>
      <c r="F722" s="19"/>
      <c r="G722" s="18"/>
      <c r="H722" s="19"/>
      <c r="I722" s="20"/>
    </row>
    <row r="723" spans="1:20" ht="20.100000000000001" customHeight="1" x14ac:dyDescent="0.25">
      <c r="C723" s="34" t="s">
        <v>21</v>
      </c>
      <c r="D723" s="11"/>
      <c r="E723" s="18"/>
      <c r="F723" s="19"/>
      <c r="G723" s="18"/>
      <c r="H723" s="19"/>
      <c r="I723" s="20"/>
    </row>
    <row r="724" spans="1:20" ht="20.100000000000001" customHeight="1" x14ac:dyDescent="0.25">
      <c r="C724" s="34" t="s">
        <v>23</v>
      </c>
      <c r="D724" s="11"/>
      <c r="E724" s="18"/>
      <c r="F724" s="19"/>
      <c r="G724" s="18"/>
      <c r="H724" s="19"/>
      <c r="I724" s="20"/>
    </row>
    <row r="725" spans="1:20" ht="20.100000000000001" customHeight="1" x14ac:dyDescent="0.25">
      <c r="C725" s="34" t="s">
        <v>24</v>
      </c>
      <c r="D725" s="11"/>
      <c r="E725" s="18"/>
      <c r="F725" s="19"/>
      <c r="G725" s="18"/>
      <c r="H725" s="19"/>
      <c r="I725" s="20"/>
    </row>
    <row r="726" spans="1:20" ht="20.100000000000001" customHeight="1" thickBot="1" x14ac:dyDescent="0.3">
      <c r="C726" s="35" t="s">
        <v>34</v>
      </c>
      <c r="D726" s="29"/>
      <c r="E726" s="22"/>
      <c r="F726" s="23"/>
      <c r="G726" s="22"/>
      <c r="H726" s="23"/>
      <c r="I726" s="24"/>
    </row>
    <row r="727" spans="1:20" ht="15" customHeight="1" x14ac:dyDescent="0.25">
      <c r="C727" s="25"/>
      <c r="D727" s="25"/>
    </row>
    <row r="728" spans="1:20" ht="18.95" customHeight="1" x14ac:dyDescent="0.25">
      <c r="E728" s="92" t="s">
        <v>32</v>
      </c>
      <c r="F728" s="92"/>
      <c r="G728" s="92"/>
      <c r="H728" s="92"/>
      <c r="I728" s="92"/>
    </row>
    <row r="729" spans="1:20" ht="18.95" customHeight="1" x14ac:dyDescent="0.25">
      <c r="A729" s="76" t="s">
        <v>11</v>
      </c>
      <c r="B729" s="76"/>
      <c r="C729" s="76"/>
      <c r="D729" s="76" t="s">
        <v>10</v>
      </c>
      <c r="E729" s="76"/>
      <c r="F729" s="76"/>
      <c r="G729" s="76"/>
      <c r="H729" s="76" t="s">
        <v>26</v>
      </c>
      <c r="I729" s="76"/>
    </row>
    <row r="730" spans="1:20" ht="18.95" customHeight="1" x14ac:dyDescent="0.25"/>
    <row r="731" spans="1:20" ht="18.95" customHeight="1" x14ac:dyDescent="0.25"/>
    <row r="732" spans="1:20" ht="18.95" customHeight="1" x14ac:dyDescent="0.25"/>
    <row r="733" spans="1:20" ht="18.95" customHeight="1" x14ac:dyDescent="0.25"/>
    <row r="734" spans="1:20" ht="15" customHeight="1" x14ac:dyDescent="0.25">
      <c r="I734" s="2" t="s">
        <v>4</v>
      </c>
    </row>
    <row r="735" spans="1:20" ht="17.100000000000001" customHeight="1" x14ac:dyDescent="0.25">
      <c r="A735" s="79" t="s">
        <v>30</v>
      </c>
      <c r="B735" s="79"/>
      <c r="C735" s="79"/>
      <c r="D735" s="79"/>
      <c r="E735" s="80" t="s">
        <v>5</v>
      </c>
      <c r="F735" s="80"/>
      <c r="G735" s="80"/>
      <c r="H735" s="80"/>
      <c r="I735" s="80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17.100000000000001" customHeight="1" x14ac:dyDescent="0.25">
      <c r="A736" s="76" t="s">
        <v>2</v>
      </c>
      <c r="B736" s="76"/>
      <c r="C736" s="76"/>
      <c r="D736" s="76"/>
      <c r="E736" s="81" t="s">
        <v>6</v>
      </c>
      <c r="F736" s="81"/>
      <c r="G736" s="81"/>
      <c r="H736" s="81"/>
      <c r="I736" s="81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17.100000000000001" customHeight="1" x14ac:dyDescent="0.25">
      <c r="A737" s="76" t="s">
        <v>3</v>
      </c>
      <c r="B737" s="76"/>
      <c r="C737" s="76"/>
      <c r="D737" s="76"/>
      <c r="E737" s="76"/>
      <c r="F737" s="76"/>
      <c r="G737" s="76"/>
      <c r="H737" s="76"/>
      <c r="I737" s="76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s="5" customFormat="1" ht="12" customHeight="1" x14ac:dyDescent="0.25">
      <c r="A738" s="77"/>
      <c r="B738" s="77"/>
      <c r="C738" s="77"/>
      <c r="D738" s="77"/>
      <c r="E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24.95" customHeight="1" x14ac:dyDescent="0.3">
      <c r="A739" s="78" t="s">
        <v>7</v>
      </c>
      <c r="B739" s="78"/>
      <c r="C739" s="78"/>
      <c r="D739" s="78"/>
      <c r="E739" s="78"/>
      <c r="F739" s="78"/>
      <c r="G739" s="78"/>
      <c r="H739" s="78"/>
      <c r="I739" s="78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s="8" customFormat="1" ht="20.100000000000001" customHeight="1" x14ac:dyDescent="0.3">
      <c r="A740" s="78" t="s">
        <v>35</v>
      </c>
      <c r="B740" s="78"/>
      <c r="C740" s="78"/>
      <c r="D740" s="78"/>
      <c r="E740" s="78"/>
      <c r="F740" s="78"/>
      <c r="G740" s="78"/>
      <c r="H740" s="78"/>
      <c r="I740" s="78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s="8" customFormat="1" ht="20.100000000000001" customHeight="1" x14ac:dyDescent="0.3">
      <c r="A741" s="82" t="s">
        <v>841</v>
      </c>
      <c r="B741" s="82"/>
      <c r="C741" s="82"/>
      <c r="D741" s="82"/>
      <c r="E741" s="82"/>
      <c r="F741" s="82"/>
      <c r="G741" s="82"/>
      <c r="H741" s="82"/>
      <c r="I741" s="82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s="8" customFormat="1" ht="12" customHeight="1" x14ac:dyDescent="0.3">
      <c r="A742" s="9"/>
      <c r="B742" s="9"/>
      <c r="C742" s="9"/>
      <c r="D742" s="9"/>
      <c r="E742" s="9"/>
      <c r="F742" s="9"/>
      <c r="G742" s="9"/>
      <c r="H742" s="9"/>
      <c r="I742" s="9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s="12" customFormat="1" ht="18" customHeight="1" x14ac:dyDescent="0.2">
      <c r="A743" s="83" t="s">
        <v>8</v>
      </c>
      <c r="B743" s="40"/>
      <c r="C743" s="85" t="s">
        <v>9</v>
      </c>
      <c r="D743" s="86"/>
      <c r="E743" s="89" t="s">
        <v>10</v>
      </c>
      <c r="F743" s="90"/>
      <c r="G743" s="89" t="s">
        <v>11</v>
      </c>
      <c r="H743" s="90"/>
      <c r="I743" s="91" t="s">
        <v>12</v>
      </c>
    </row>
    <row r="744" spans="1:20" s="12" customFormat="1" ht="30" customHeight="1" x14ac:dyDescent="0.2">
      <c r="A744" s="84"/>
      <c r="B744" s="39"/>
      <c r="C744" s="87"/>
      <c r="D744" s="88"/>
      <c r="E744" s="13" t="s">
        <v>13</v>
      </c>
      <c r="F744" s="13" t="s">
        <v>14</v>
      </c>
      <c r="G744" s="13" t="s">
        <v>13</v>
      </c>
      <c r="H744" s="13" t="s">
        <v>14</v>
      </c>
      <c r="I744" s="84"/>
    </row>
    <row r="745" spans="1:20" s="12" customFormat="1" ht="20.100000000000001" customHeight="1" x14ac:dyDescent="0.2">
      <c r="A745" s="14">
        <v>1</v>
      </c>
      <c r="B745" s="41" t="s">
        <v>760</v>
      </c>
      <c r="C745" s="61" t="s">
        <v>761</v>
      </c>
      <c r="D745" s="62" t="s">
        <v>39</v>
      </c>
      <c r="E745" s="15"/>
      <c r="F745" s="15"/>
      <c r="G745" s="15"/>
      <c r="H745" s="15"/>
      <c r="I745" s="15"/>
    </row>
    <row r="746" spans="1:20" s="12" customFormat="1" ht="20.100000000000001" customHeight="1" x14ac:dyDescent="0.2">
      <c r="A746" s="14">
        <v>2</v>
      </c>
      <c r="B746" s="41" t="s">
        <v>762</v>
      </c>
      <c r="C746" s="63" t="s">
        <v>258</v>
      </c>
      <c r="D746" s="64" t="s">
        <v>763</v>
      </c>
      <c r="E746" s="15"/>
      <c r="F746" s="15"/>
      <c r="G746" s="15"/>
      <c r="H746" s="15"/>
      <c r="I746" s="44"/>
    </row>
    <row r="747" spans="1:20" s="12" customFormat="1" ht="20.100000000000001" customHeight="1" x14ac:dyDescent="0.2">
      <c r="A747" s="14">
        <v>3</v>
      </c>
      <c r="B747" s="41" t="s">
        <v>764</v>
      </c>
      <c r="C747" s="63" t="s">
        <v>765</v>
      </c>
      <c r="D747" s="64" t="s">
        <v>766</v>
      </c>
      <c r="E747" s="15"/>
      <c r="F747" s="15"/>
      <c r="G747" s="15"/>
      <c r="H747" s="15"/>
      <c r="I747" s="15"/>
    </row>
    <row r="748" spans="1:20" s="12" customFormat="1" ht="20.100000000000001" customHeight="1" x14ac:dyDescent="0.2">
      <c r="A748" s="14">
        <v>4</v>
      </c>
      <c r="B748" s="41" t="s">
        <v>767</v>
      </c>
      <c r="C748" s="63" t="s">
        <v>336</v>
      </c>
      <c r="D748" s="64" t="s">
        <v>52</v>
      </c>
      <c r="E748" s="15"/>
      <c r="F748" s="15"/>
      <c r="G748" s="15"/>
      <c r="H748" s="15"/>
      <c r="I748" s="43"/>
    </row>
    <row r="749" spans="1:20" s="12" customFormat="1" ht="20.100000000000001" customHeight="1" x14ac:dyDescent="0.2">
      <c r="A749" s="14">
        <v>5</v>
      </c>
      <c r="B749" s="41" t="s">
        <v>768</v>
      </c>
      <c r="C749" s="63" t="s">
        <v>769</v>
      </c>
      <c r="D749" s="64" t="s">
        <v>770</v>
      </c>
      <c r="E749" s="15"/>
      <c r="F749" s="15"/>
      <c r="G749" s="15"/>
      <c r="H749" s="15"/>
      <c r="I749" s="15"/>
    </row>
    <row r="750" spans="1:20" s="12" customFormat="1" ht="20.100000000000001" customHeight="1" x14ac:dyDescent="0.2">
      <c r="A750" s="14">
        <v>6</v>
      </c>
      <c r="B750" s="41" t="s">
        <v>771</v>
      </c>
      <c r="C750" s="63" t="s">
        <v>772</v>
      </c>
      <c r="D750" s="64" t="s">
        <v>372</v>
      </c>
      <c r="E750" s="15"/>
      <c r="F750" s="15"/>
      <c r="G750" s="15"/>
      <c r="H750" s="15"/>
      <c r="I750" s="15"/>
    </row>
    <row r="751" spans="1:20" s="12" customFormat="1" ht="20.100000000000001" customHeight="1" x14ac:dyDescent="0.2">
      <c r="A751" s="14">
        <v>7</v>
      </c>
      <c r="B751" s="41" t="s">
        <v>773</v>
      </c>
      <c r="C751" s="63" t="s">
        <v>774</v>
      </c>
      <c r="D751" s="64" t="s">
        <v>58</v>
      </c>
      <c r="E751" s="15"/>
      <c r="F751" s="15"/>
      <c r="G751" s="15"/>
      <c r="H751" s="15"/>
      <c r="I751" s="43"/>
    </row>
    <row r="752" spans="1:20" s="12" customFormat="1" ht="20.100000000000001" customHeight="1" x14ac:dyDescent="0.2">
      <c r="A752" s="14">
        <v>8</v>
      </c>
      <c r="B752" s="41" t="s">
        <v>775</v>
      </c>
      <c r="C752" s="63" t="s">
        <v>776</v>
      </c>
      <c r="D752" s="64" t="s">
        <v>61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9</v>
      </c>
      <c r="B753" s="41" t="s">
        <v>777</v>
      </c>
      <c r="C753" s="63" t="s">
        <v>244</v>
      </c>
      <c r="D753" s="64" t="s">
        <v>306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10</v>
      </c>
      <c r="B754" s="41" t="s">
        <v>778</v>
      </c>
      <c r="C754" s="63" t="s">
        <v>779</v>
      </c>
      <c r="D754" s="64" t="s">
        <v>69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11</v>
      </c>
      <c r="B755" s="41" t="s">
        <v>780</v>
      </c>
      <c r="C755" s="63" t="s">
        <v>180</v>
      </c>
      <c r="D755" s="64" t="s">
        <v>781</v>
      </c>
      <c r="E755" s="15"/>
      <c r="F755" s="15"/>
      <c r="G755" s="15"/>
      <c r="H755" s="15"/>
      <c r="I755" s="45"/>
    </row>
    <row r="756" spans="1:9" s="12" customFormat="1" ht="20.100000000000001" customHeight="1" x14ac:dyDescent="0.2">
      <c r="A756" s="14">
        <v>12</v>
      </c>
      <c r="B756" s="41" t="s">
        <v>782</v>
      </c>
      <c r="C756" s="63" t="s">
        <v>477</v>
      </c>
      <c r="D756" s="64" t="s">
        <v>85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13</v>
      </c>
      <c r="B757" s="41" t="s">
        <v>783</v>
      </c>
      <c r="C757" s="63" t="s">
        <v>784</v>
      </c>
      <c r="D757" s="64" t="s">
        <v>203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14</v>
      </c>
      <c r="B758" s="41" t="s">
        <v>785</v>
      </c>
      <c r="C758" s="63" t="s">
        <v>673</v>
      </c>
      <c r="D758" s="64" t="s">
        <v>206</v>
      </c>
      <c r="E758" s="15"/>
      <c r="F758" s="15"/>
      <c r="G758" s="15"/>
      <c r="H758" s="15"/>
      <c r="I758" s="45"/>
    </row>
    <row r="759" spans="1:9" s="12" customFormat="1" ht="20.100000000000001" customHeight="1" x14ac:dyDescent="0.2">
      <c r="A759" s="14">
        <v>15</v>
      </c>
      <c r="B759" s="41" t="s">
        <v>786</v>
      </c>
      <c r="C759" s="63" t="s">
        <v>644</v>
      </c>
      <c r="D759" s="64" t="s">
        <v>88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16</v>
      </c>
      <c r="B760" s="41" t="s">
        <v>787</v>
      </c>
      <c r="C760" s="63" t="s">
        <v>788</v>
      </c>
      <c r="D760" s="64" t="s">
        <v>620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17</v>
      </c>
      <c r="B761" s="41" t="s">
        <v>789</v>
      </c>
      <c r="C761" s="63" t="s">
        <v>790</v>
      </c>
      <c r="D761" s="64" t="s">
        <v>103</v>
      </c>
      <c r="E761" s="15"/>
      <c r="F761" s="15"/>
      <c r="G761" s="15"/>
      <c r="H761" s="15"/>
      <c r="I761" s="43"/>
    </row>
    <row r="762" spans="1:9" s="12" customFormat="1" ht="20.100000000000001" customHeight="1" x14ac:dyDescent="0.2">
      <c r="A762" s="14">
        <v>18</v>
      </c>
      <c r="B762" s="41" t="s">
        <v>791</v>
      </c>
      <c r="C762" s="63" t="s">
        <v>792</v>
      </c>
      <c r="D762" s="64" t="s">
        <v>103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19</v>
      </c>
      <c r="B763" s="41" t="s">
        <v>793</v>
      </c>
      <c r="C763" s="63" t="s">
        <v>794</v>
      </c>
      <c r="D763" s="64" t="s">
        <v>217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20</v>
      </c>
      <c r="B764" s="41" t="s">
        <v>795</v>
      </c>
      <c r="C764" s="63" t="s">
        <v>796</v>
      </c>
      <c r="D764" s="64" t="s">
        <v>217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21</v>
      </c>
      <c r="B765" s="41" t="s">
        <v>797</v>
      </c>
      <c r="C765" s="63" t="s">
        <v>651</v>
      </c>
      <c r="D765" s="64" t="s">
        <v>220</v>
      </c>
      <c r="E765" s="15"/>
      <c r="F765" s="15"/>
      <c r="G765" s="15"/>
      <c r="H765" s="15"/>
      <c r="I765" s="15"/>
    </row>
    <row r="766" spans="1:9" s="12" customFormat="1" ht="20.100000000000001" customHeight="1" x14ac:dyDescent="0.2">
      <c r="A766" s="14">
        <v>22</v>
      </c>
      <c r="B766" s="41" t="s">
        <v>798</v>
      </c>
      <c r="C766" s="63" t="s">
        <v>799</v>
      </c>
      <c r="D766" s="64" t="s">
        <v>564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23</v>
      </c>
      <c r="B767" s="41" t="s">
        <v>800</v>
      </c>
      <c r="C767" s="63" t="s">
        <v>801</v>
      </c>
      <c r="D767" s="64" t="s">
        <v>112</v>
      </c>
      <c r="E767" s="15"/>
      <c r="F767" s="15"/>
      <c r="G767" s="15"/>
      <c r="H767" s="15"/>
      <c r="I767" s="15"/>
    </row>
    <row r="768" spans="1:9" s="12" customFormat="1" ht="20.100000000000001" customHeight="1" x14ac:dyDescent="0.2">
      <c r="A768" s="14">
        <v>24</v>
      </c>
      <c r="B768" s="41" t="s">
        <v>802</v>
      </c>
      <c r="C768" s="63" t="s">
        <v>311</v>
      </c>
      <c r="D768" s="64" t="s">
        <v>403</v>
      </c>
      <c r="E768" s="15"/>
      <c r="F768" s="15"/>
      <c r="G768" s="15"/>
      <c r="H768" s="15"/>
      <c r="I768" s="45"/>
    </row>
    <row r="769" spans="1:9" s="12" customFormat="1" ht="20.100000000000001" customHeight="1" x14ac:dyDescent="0.2">
      <c r="A769" s="14">
        <v>25</v>
      </c>
      <c r="B769" s="41" t="s">
        <v>803</v>
      </c>
      <c r="C769" s="63" t="s">
        <v>170</v>
      </c>
      <c r="D769" s="64" t="s">
        <v>236</v>
      </c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14">
        <v>26</v>
      </c>
      <c r="B770" s="41" t="s">
        <v>804</v>
      </c>
      <c r="C770" s="63" t="s">
        <v>137</v>
      </c>
      <c r="D770" s="64" t="s">
        <v>805</v>
      </c>
      <c r="E770" s="36"/>
      <c r="F770" s="36"/>
      <c r="G770" s="36"/>
      <c r="H770" s="36"/>
      <c r="I770" s="45"/>
    </row>
    <row r="771" spans="1:9" s="12" customFormat="1" ht="20.100000000000001" customHeight="1" x14ac:dyDescent="0.2">
      <c r="A771" s="14">
        <v>27</v>
      </c>
      <c r="B771" s="41" t="s">
        <v>806</v>
      </c>
      <c r="C771" s="63" t="s">
        <v>356</v>
      </c>
      <c r="D771" s="64" t="s">
        <v>115</v>
      </c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14">
        <v>28</v>
      </c>
      <c r="B772" s="41" t="s">
        <v>807</v>
      </c>
      <c r="C772" s="63" t="s">
        <v>808</v>
      </c>
      <c r="D772" s="64" t="s">
        <v>115</v>
      </c>
      <c r="E772" s="15"/>
      <c r="F772" s="15"/>
      <c r="G772" s="15"/>
      <c r="H772" s="15"/>
      <c r="I772" s="43"/>
    </row>
    <row r="773" spans="1:9" s="12" customFormat="1" ht="20.100000000000001" customHeight="1" x14ac:dyDescent="0.2">
      <c r="A773" s="14">
        <v>29</v>
      </c>
      <c r="B773" s="41" t="s">
        <v>809</v>
      </c>
      <c r="C773" s="63" t="s">
        <v>79</v>
      </c>
      <c r="D773" s="64" t="s">
        <v>635</v>
      </c>
      <c r="E773" s="37"/>
      <c r="F773" s="37"/>
      <c r="G773" s="37"/>
      <c r="H773" s="37"/>
      <c r="I773" s="45"/>
    </row>
    <row r="774" spans="1:9" s="12" customFormat="1" ht="20.100000000000001" customHeight="1" x14ac:dyDescent="0.2">
      <c r="A774" s="14">
        <v>30</v>
      </c>
      <c r="B774" s="41" t="s">
        <v>810</v>
      </c>
      <c r="C774" s="63" t="s">
        <v>244</v>
      </c>
      <c r="D774" s="64" t="s">
        <v>635</v>
      </c>
      <c r="E774" s="15"/>
      <c r="F774" s="15"/>
      <c r="G774" s="15"/>
      <c r="H774" s="15"/>
      <c r="I774" s="15"/>
    </row>
    <row r="775" spans="1:9" s="12" customFormat="1" ht="20.100000000000001" customHeight="1" x14ac:dyDescent="0.2">
      <c r="A775" s="14">
        <v>31</v>
      </c>
      <c r="B775" s="41" t="s">
        <v>811</v>
      </c>
      <c r="C775" s="63" t="s">
        <v>812</v>
      </c>
      <c r="D775" s="64" t="s">
        <v>118</v>
      </c>
      <c r="E775" s="15"/>
      <c r="F775" s="15"/>
      <c r="G775" s="15"/>
      <c r="H775" s="15"/>
      <c r="I775" s="43"/>
    </row>
    <row r="776" spans="1:9" s="12" customFormat="1" ht="20.100000000000001" customHeight="1" x14ac:dyDescent="0.2">
      <c r="A776" s="14">
        <v>32</v>
      </c>
      <c r="B776" s="41" t="s">
        <v>813</v>
      </c>
      <c r="C776" s="63" t="s">
        <v>814</v>
      </c>
      <c r="D776" s="64" t="s">
        <v>743</v>
      </c>
      <c r="E776" s="15"/>
      <c r="F776" s="15"/>
      <c r="G776" s="15"/>
      <c r="H776" s="15"/>
      <c r="I776" s="15"/>
    </row>
    <row r="777" spans="1:9" s="12" customFormat="1" ht="20.100000000000001" customHeight="1" x14ac:dyDescent="0.2">
      <c r="A777" s="14">
        <v>33</v>
      </c>
      <c r="B777" s="41" t="s">
        <v>815</v>
      </c>
      <c r="C777" s="63" t="s">
        <v>137</v>
      </c>
      <c r="D777" s="64" t="s">
        <v>816</v>
      </c>
      <c r="E777" s="15"/>
      <c r="F777" s="15"/>
      <c r="G777" s="15"/>
      <c r="H777" s="15"/>
      <c r="I777" s="45"/>
    </row>
    <row r="778" spans="1:9" s="12" customFormat="1" ht="20.100000000000001" customHeight="1" x14ac:dyDescent="0.2">
      <c r="A778" s="14">
        <v>34</v>
      </c>
      <c r="B778" s="41" t="s">
        <v>817</v>
      </c>
      <c r="C778" s="63" t="s">
        <v>818</v>
      </c>
      <c r="D778" s="64" t="s">
        <v>253</v>
      </c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14">
        <v>35</v>
      </c>
      <c r="B779" s="41" t="s">
        <v>819</v>
      </c>
      <c r="C779" s="63" t="s">
        <v>820</v>
      </c>
      <c r="D779" s="64" t="s">
        <v>124</v>
      </c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14">
        <v>36</v>
      </c>
      <c r="B780" s="41" t="s">
        <v>821</v>
      </c>
      <c r="C780" s="63" t="s">
        <v>822</v>
      </c>
      <c r="D780" s="64" t="s">
        <v>343</v>
      </c>
      <c r="E780" s="15"/>
      <c r="F780" s="15"/>
      <c r="G780" s="15"/>
      <c r="H780" s="15"/>
      <c r="I780" s="15"/>
    </row>
    <row r="781" spans="1:9" s="12" customFormat="1" ht="20.100000000000001" customHeight="1" x14ac:dyDescent="0.2">
      <c r="A781" s="14">
        <v>37</v>
      </c>
      <c r="B781" s="41" t="s">
        <v>823</v>
      </c>
      <c r="C781" s="63" t="s">
        <v>258</v>
      </c>
      <c r="D781" s="64" t="s">
        <v>426</v>
      </c>
      <c r="E781" s="15"/>
      <c r="F781" s="15"/>
      <c r="G781" s="15"/>
      <c r="H781" s="15"/>
      <c r="I781" s="15"/>
    </row>
    <row r="782" spans="1:9" s="12" customFormat="1" ht="20.100000000000001" customHeight="1" x14ac:dyDescent="0.2">
      <c r="A782" s="14">
        <v>38</v>
      </c>
      <c r="B782" s="41" t="s">
        <v>824</v>
      </c>
      <c r="C782" s="63" t="s">
        <v>825</v>
      </c>
      <c r="D782" s="64" t="s">
        <v>826</v>
      </c>
      <c r="E782" s="15"/>
      <c r="F782" s="15"/>
      <c r="G782" s="15"/>
      <c r="H782" s="15"/>
      <c r="I782" s="15"/>
    </row>
    <row r="783" spans="1:9" s="12" customFormat="1" ht="20.100000000000001" customHeight="1" x14ac:dyDescent="0.2">
      <c r="A783" s="14">
        <v>39</v>
      </c>
      <c r="B783" s="41" t="s">
        <v>827</v>
      </c>
      <c r="C783" s="63" t="s">
        <v>828</v>
      </c>
      <c r="D783" s="64" t="s">
        <v>268</v>
      </c>
      <c r="E783" s="15"/>
      <c r="F783" s="15"/>
      <c r="G783" s="15"/>
      <c r="H783" s="15"/>
      <c r="I783" s="15"/>
    </row>
    <row r="784" spans="1:9" s="12" customFormat="1" ht="20.100000000000001" customHeight="1" x14ac:dyDescent="0.2">
      <c r="A784" s="14">
        <v>40</v>
      </c>
      <c r="B784" s="41" t="s">
        <v>829</v>
      </c>
      <c r="C784" s="63" t="s">
        <v>96</v>
      </c>
      <c r="D784" s="64" t="s">
        <v>274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41</v>
      </c>
      <c r="B785" s="41" t="s">
        <v>830</v>
      </c>
      <c r="C785" s="63" t="s">
        <v>831</v>
      </c>
      <c r="D785" s="64" t="s">
        <v>353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42</v>
      </c>
      <c r="B786" s="41" t="s">
        <v>832</v>
      </c>
      <c r="C786" s="63" t="s">
        <v>833</v>
      </c>
      <c r="D786" s="64" t="s">
        <v>277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43</v>
      </c>
      <c r="B787" s="41" t="s">
        <v>834</v>
      </c>
      <c r="C787" s="63" t="s">
        <v>835</v>
      </c>
      <c r="D787" s="64" t="s">
        <v>277</v>
      </c>
      <c r="E787" s="15"/>
      <c r="F787" s="15"/>
      <c r="G787" s="15"/>
      <c r="H787" s="15"/>
      <c r="I787" s="45"/>
    </row>
    <row r="788" spans="1:9" s="12" customFormat="1" ht="20.100000000000001" customHeight="1" x14ac:dyDescent="0.2">
      <c r="A788" s="14">
        <v>44</v>
      </c>
      <c r="B788" s="41" t="s">
        <v>836</v>
      </c>
      <c r="C788" s="63" t="s">
        <v>837</v>
      </c>
      <c r="D788" s="64" t="s">
        <v>360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45</v>
      </c>
      <c r="B789" s="41" t="s">
        <v>838</v>
      </c>
      <c r="C789" s="63" t="s">
        <v>839</v>
      </c>
      <c r="D789" s="64" t="s">
        <v>840</v>
      </c>
      <c r="E789" s="15"/>
      <c r="F789" s="15"/>
      <c r="G789" s="15"/>
      <c r="H789" s="15"/>
      <c r="I789" s="15"/>
    </row>
    <row r="790" spans="1:9" ht="24.95" customHeight="1" thickBot="1" x14ac:dyDescent="0.35">
      <c r="C790" s="93" t="s">
        <v>15</v>
      </c>
      <c r="D790" s="93"/>
      <c r="E790" s="93"/>
      <c r="F790" s="93"/>
      <c r="G790" s="93"/>
      <c r="H790" s="93"/>
      <c r="I790" s="93"/>
    </row>
    <row r="791" spans="1:9" ht="24.95" customHeight="1" x14ac:dyDescent="0.25">
      <c r="C791" s="94" t="s">
        <v>16</v>
      </c>
      <c r="D791" s="27"/>
      <c r="E791" s="96" t="s">
        <v>10</v>
      </c>
      <c r="F791" s="97"/>
      <c r="G791" s="98" t="s">
        <v>11</v>
      </c>
      <c r="H791" s="99"/>
      <c r="I791" s="100" t="s">
        <v>12</v>
      </c>
    </row>
    <row r="792" spans="1:9" s="12" customFormat="1" ht="24.95" customHeight="1" x14ac:dyDescent="0.2">
      <c r="C792" s="95"/>
      <c r="D792" s="28"/>
      <c r="E792" s="13" t="s">
        <v>17</v>
      </c>
      <c r="F792" s="16" t="s">
        <v>18</v>
      </c>
      <c r="G792" s="13" t="s">
        <v>17</v>
      </c>
      <c r="H792" s="16" t="s">
        <v>18</v>
      </c>
      <c r="I792" s="101"/>
    </row>
    <row r="793" spans="1:9" ht="24.95" customHeight="1" x14ac:dyDescent="0.25">
      <c r="C793" s="34" t="s">
        <v>19</v>
      </c>
      <c r="D793" s="11"/>
      <c r="E793" s="18"/>
      <c r="F793" s="19"/>
      <c r="G793" s="18"/>
      <c r="H793" s="19"/>
      <c r="I793" s="20"/>
    </row>
    <row r="794" spans="1:9" ht="24.95" customHeight="1" x14ac:dyDescent="0.25">
      <c r="C794" s="34" t="s">
        <v>20</v>
      </c>
      <c r="D794" s="11"/>
      <c r="E794" s="18"/>
      <c r="F794" s="19"/>
      <c r="G794" s="18"/>
      <c r="H794" s="19"/>
      <c r="I794" s="20"/>
    </row>
    <row r="795" spans="1:9" ht="24.95" customHeight="1" x14ac:dyDescent="0.25">
      <c r="C795" s="34" t="s">
        <v>21</v>
      </c>
      <c r="D795" s="11"/>
      <c r="E795" s="18"/>
      <c r="F795" s="19"/>
      <c r="G795" s="18"/>
      <c r="H795" s="19"/>
      <c r="I795" s="20"/>
    </row>
    <row r="796" spans="1:9" ht="24.95" customHeight="1" x14ac:dyDescent="0.25">
      <c r="C796" s="34" t="s">
        <v>23</v>
      </c>
      <c r="D796" s="11"/>
      <c r="E796" s="18"/>
      <c r="F796" s="19"/>
      <c r="G796" s="18"/>
      <c r="H796" s="19"/>
      <c r="I796" s="20"/>
    </row>
    <row r="797" spans="1:9" ht="24.95" customHeight="1" x14ac:dyDescent="0.25">
      <c r="C797" s="34" t="s">
        <v>24</v>
      </c>
      <c r="D797" s="11"/>
      <c r="E797" s="18"/>
      <c r="F797" s="19"/>
      <c r="G797" s="18"/>
      <c r="H797" s="19"/>
      <c r="I797" s="20"/>
    </row>
    <row r="798" spans="1:9" ht="24.95" customHeight="1" thickBot="1" x14ac:dyDescent="0.3">
      <c r="C798" s="35" t="s">
        <v>34</v>
      </c>
      <c r="D798" s="29"/>
      <c r="E798" s="22"/>
      <c r="F798" s="23"/>
      <c r="G798" s="22"/>
      <c r="H798" s="23"/>
      <c r="I798" s="24"/>
    </row>
    <row r="799" spans="1:9" ht="12" customHeight="1" x14ac:dyDescent="0.25">
      <c r="C799" s="25"/>
      <c r="D799" s="25"/>
    </row>
    <row r="800" spans="1:9" ht="17.100000000000001" customHeight="1" x14ac:dyDescent="0.25">
      <c r="E800" s="92" t="s">
        <v>32</v>
      </c>
      <c r="F800" s="92"/>
      <c r="G800" s="92"/>
      <c r="H800" s="92"/>
      <c r="I800" s="92"/>
    </row>
    <row r="801" spans="1:9" ht="17.100000000000001" customHeight="1" x14ac:dyDescent="0.25">
      <c r="A801" s="76" t="s">
        <v>11</v>
      </c>
      <c r="B801" s="76"/>
      <c r="C801" s="76"/>
      <c r="D801" s="76" t="s">
        <v>10</v>
      </c>
      <c r="E801" s="76"/>
      <c r="F801" s="76"/>
      <c r="G801" s="76"/>
      <c r="H801" s="76" t="s">
        <v>26</v>
      </c>
      <c r="I801" s="76"/>
    </row>
    <row r="802" spans="1:9" ht="17.100000000000001" customHeight="1" x14ac:dyDescent="0.25"/>
    <row r="803" spans="1:9" ht="17.100000000000001" customHeight="1" x14ac:dyDescent="0.25"/>
    <row r="804" spans="1:9" ht="17.100000000000001" customHeight="1" x14ac:dyDescent="0.25"/>
    <row r="805" spans="1:9" ht="17.100000000000001" customHeight="1" x14ac:dyDescent="0.25"/>
    <row r="806" spans="1:9" ht="17.100000000000001" customHeight="1" x14ac:dyDescent="0.25"/>
    <row r="807" spans="1:9" ht="17.100000000000001" customHeight="1" x14ac:dyDescent="0.25"/>
    <row r="808" spans="1:9" ht="17.100000000000001" customHeight="1" x14ac:dyDescent="0.25"/>
    <row r="809" spans="1:9" ht="17.100000000000001" customHeight="1" x14ac:dyDescent="0.25"/>
    <row r="810" spans="1:9" ht="17.100000000000001" customHeight="1" x14ac:dyDescent="0.25"/>
    <row r="811" spans="1:9" ht="17.100000000000001" customHeight="1" x14ac:dyDescent="0.25"/>
    <row r="812" spans="1:9" ht="17.100000000000001" customHeight="1" x14ac:dyDescent="0.25"/>
    <row r="813" spans="1:9" ht="17.100000000000001" customHeight="1" x14ac:dyDescent="0.25"/>
    <row r="814" spans="1:9" ht="17.100000000000001" customHeight="1" x14ac:dyDescent="0.25"/>
    <row r="815" spans="1:9" ht="17.100000000000001" customHeight="1" x14ac:dyDescent="0.25"/>
    <row r="816" spans="1:9" ht="17.100000000000001" customHeight="1" x14ac:dyDescent="0.25"/>
    <row r="817" spans="1:20" ht="17.100000000000001" customHeight="1" x14ac:dyDescent="0.25"/>
    <row r="818" spans="1:20" ht="17.100000000000001" customHeight="1" x14ac:dyDescent="0.25"/>
    <row r="819" spans="1:20" ht="17.100000000000001" customHeight="1" x14ac:dyDescent="0.25"/>
    <row r="820" spans="1:20" ht="17.100000000000001" customHeight="1" x14ac:dyDescent="0.25"/>
    <row r="821" spans="1:20" ht="17.100000000000001" customHeight="1" x14ac:dyDescent="0.25">
      <c r="I821" s="2" t="s">
        <v>4</v>
      </c>
    </row>
    <row r="822" spans="1:20" ht="17.100000000000001" customHeight="1" x14ac:dyDescent="0.25">
      <c r="A822" s="79" t="s">
        <v>30</v>
      </c>
      <c r="B822" s="79"/>
      <c r="C822" s="79"/>
      <c r="D822" s="79"/>
      <c r="E822" s="80" t="s">
        <v>5</v>
      </c>
      <c r="F822" s="80"/>
      <c r="G822" s="80"/>
      <c r="H822" s="80"/>
      <c r="I822" s="80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17.100000000000001" customHeight="1" x14ac:dyDescent="0.25">
      <c r="A823" s="76" t="s">
        <v>2</v>
      </c>
      <c r="B823" s="76"/>
      <c r="C823" s="76"/>
      <c r="D823" s="76"/>
      <c r="E823" s="81" t="s">
        <v>6</v>
      </c>
      <c r="F823" s="81"/>
      <c r="G823" s="81"/>
      <c r="H823" s="81"/>
      <c r="I823" s="81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17.100000000000001" customHeight="1" x14ac:dyDescent="0.25">
      <c r="A824" s="76" t="s">
        <v>3</v>
      </c>
      <c r="B824" s="76"/>
      <c r="C824" s="76"/>
      <c r="D824" s="76"/>
      <c r="E824" s="76"/>
      <c r="F824" s="76"/>
      <c r="G824" s="76"/>
      <c r="H824" s="76"/>
      <c r="I824" s="76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s="5" customFormat="1" ht="15" customHeight="1" x14ac:dyDescent="0.25">
      <c r="A825" s="77"/>
      <c r="B825" s="77"/>
      <c r="C825" s="77"/>
      <c r="D825" s="77"/>
      <c r="E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24.95" customHeight="1" x14ac:dyDescent="0.3">
      <c r="A826" s="78" t="s">
        <v>7</v>
      </c>
      <c r="B826" s="78"/>
      <c r="C826" s="78"/>
      <c r="D826" s="78"/>
      <c r="E826" s="78"/>
      <c r="F826" s="78"/>
      <c r="G826" s="78"/>
      <c r="H826" s="78"/>
      <c r="I826" s="78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s="8" customFormat="1" ht="20.100000000000001" customHeight="1" x14ac:dyDescent="0.3">
      <c r="A827" s="78" t="s">
        <v>35</v>
      </c>
      <c r="B827" s="78"/>
      <c r="C827" s="78"/>
      <c r="D827" s="78"/>
      <c r="E827" s="78"/>
      <c r="F827" s="78"/>
      <c r="G827" s="78"/>
      <c r="H827" s="78"/>
      <c r="I827" s="78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s="8" customFormat="1" ht="20.100000000000001" customHeight="1" x14ac:dyDescent="0.3">
      <c r="A828" s="82" t="s">
        <v>906</v>
      </c>
      <c r="B828" s="82"/>
      <c r="C828" s="82"/>
      <c r="D828" s="82"/>
      <c r="E828" s="82"/>
      <c r="F828" s="82"/>
      <c r="G828" s="82"/>
      <c r="H828" s="82"/>
      <c r="I828" s="82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s="8" customFormat="1" ht="15" customHeight="1" x14ac:dyDescent="0.3">
      <c r="A829" s="9"/>
      <c r="B829" s="9"/>
      <c r="C829" s="9"/>
      <c r="D829" s="9"/>
      <c r="E829" s="9"/>
      <c r="F829" s="9"/>
      <c r="G829" s="9"/>
      <c r="H829" s="9"/>
      <c r="I829" s="9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s="12" customFormat="1" ht="18" customHeight="1" x14ac:dyDescent="0.2">
      <c r="A830" s="83" t="s">
        <v>8</v>
      </c>
      <c r="B830" s="40"/>
      <c r="C830" s="85" t="s">
        <v>9</v>
      </c>
      <c r="D830" s="86"/>
      <c r="E830" s="89" t="s">
        <v>10</v>
      </c>
      <c r="F830" s="90"/>
      <c r="G830" s="89" t="s">
        <v>11</v>
      </c>
      <c r="H830" s="90"/>
      <c r="I830" s="91" t="s">
        <v>12</v>
      </c>
    </row>
    <row r="831" spans="1:20" s="12" customFormat="1" ht="30" customHeight="1" x14ac:dyDescent="0.2">
      <c r="A831" s="84"/>
      <c r="B831" s="39"/>
      <c r="C831" s="87"/>
      <c r="D831" s="88"/>
      <c r="E831" s="13" t="s">
        <v>13</v>
      </c>
      <c r="F831" s="13" t="s">
        <v>14</v>
      </c>
      <c r="G831" s="13" t="s">
        <v>13</v>
      </c>
      <c r="H831" s="13" t="s">
        <v>14</v>
      </c>
      <c r="I831" s="84"/>
    </row>
    <row r="832" spans="1:20" s="12" customFormat="1" ht="20.100000000000001" customHeight="1" x14ac:dyDescent="0.2">
      <c r="A832" s="14">
        <v>1</v>
      </c>
      <c r="B832" s="41" t="s">
        <v>842</v>
      </c>
      <c r="C832" s="61" t="s">
        <v>480</v>
      </c>
      <c r="D832" s="62" t="s">
        <v>39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2</v>
      </c>
      <c r="B833" s="41" t="s">
        <v>843</v>
      </c>
      <c r="C833" s="63" t="s">
        <v>41</v>
      </c>
      <c r="D833" s="64" t="s">
        <v>42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</v>
      </c>
      <c r="B834" s="41" t="s">
        <v>844</v>
      </c>
      <c r="C834" s="63" t="s">
        <v>87</v>
      </c>
      <c r="D834" s="64" t="s">
        <v>42</v>
      </c>
      <c r="E834" s="15"/>
      <c r="F834" s="15"/>
      <c r="G834" s="15"/>
      <c r="H834" s="15"/>
      <c r="I834" s="45"/>
    </row>
    <row r="835" spans="1:9" s="12" customFormat="1" ht="20.100000000000001" customHeight="1" x14ac:dyDescent="0.2">
      <c r="A835" s="14">
        <v>4</v>
      </c>
      <c r="B835" s="41" t="s">
        <v>845</v>
      </c>
      <c r="C835" s="63" t="s">
        <v>846</v>
      </c>
      <c r="D835" s="64" t="s">
        <v>44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5</v>
      </c>
      <c r="B836" s="41" t="s">
        <v>847</v>
      </c>
      <c r="C836" s="63" t="s">
        <v>848</v>
      </c>
      <c r="D836" s="64" t="s">
        <v>44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6</v>
      </c>
      <c r="B837" s="41" t="s">
        <v>849</v>
      </c>
      <c r="C837" s="63" t="s">
        <v>327</v>
      </c>
      <c r="D837" s="64" t="s">
        <v>44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7</v>
      </c>
      <c r="B838" s="41" t="s">
        <v>850</v>
      </c>
      <c r="C838" s="63" t="s">
        <v>851</v>
      </c>
      <c r="D838" s="64" t="s">
        <v>58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8</v>
      </c>
      <c r="B839" s="41" t="s">
        <v>852</v>
      </c>
      <c r="C839" s="63" t="s">
        <v>853</v>
      </c>
      <c r="D839" s="64" t="s">
        <v>58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9</v>
      </c>
      <c r="B840" s="41" t="s">
        <v>854</v>
      </c>
      <c r="C840" s="63" t="s">
        <v>855</v>
      </c>
      <c r="D840" s="64" t="s">
        <v>306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10</v>
      </c>
      <c r="B841" s="41" t="s">
        <v>856</v>
      </c>
      <c r="C841" s="63" t="s">
        <v>65</v>
      </c>
      <c r="D841" s="64" t="s">
        <v>306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11</v>
      </c>
      <c r="B842" s="41" t="s">
        <v>857</v>
      </c>
      <c r="C842" s="63" t="s">
        <v>858</v>
      </c>
      <c r="D842" s="64" t="s">
        <v>306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12</v>
      </c>
      <c r="B843" s="41" t="s">
        <v>859</v>
      </c>
      <c r="C843" s="63" t="s">
        <v>860</v>
      </c>
      <c r="D843" s="64" t="s">
        <v>861</v>
      </c>
      <c r="E843" s="15"/>
      <c r="F843" s="15"/>
      <c r="G843" s="15"/>
      <c r="H843" s="15"/>
      <c r="I843" s="45"/>
    </row>
    <row r="844" spans="1:9" s="12" customFormat="1" ht="20.100000000000001" customHeight="1" x14ac:dyDescent="0.2">
      <c r="A844" s="14">
        <v>13</v>
      </c>
      <c r="B844" s="41" t="s">
        <v>862</v>
      </c>
      <c r="C844" s="63" t="s">
        <v>863</v>
      </c>
      <c r="D844" s="64" t="s">
        <v>72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14</v>
      </c>
      <c r="B845" s="41" t="s">
        <v>864</v>
      </c>
      <c r="C845" s="63" t="s">
        <v>79</v>
      </c>
      <c r="D845" s="64" t="s">
        <v>391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15</v>
      </c>
      <c r="B846" s="41" t="s">
        <v>865</v>
      </c>
      <c r="C846" s="63" t="s">
        <v>866</v>
      </c>
      <c r="D846" s="64" t="s">
        <v>77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16</v>
      </c>
      <c r="B847" s="41" t="s">
        <v>867</v>
      </c>
      <c r="C847" s="63" t="s">
        <v>831</v>
      </c>
      <c r="D847" s="64" t="s">
        <v>77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17</v>
      </c>
      <c r="B848" s="41" t="s">
        <v>868</v>
      </c>
      <c r="C848" s="63" t="s">
        <v>869</v>
      </c>
      <c r="D848" s="64" t="s">
        <v>77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18</v>
      </c>
      <c r="B849" s="41" t="s">
        <v>870</v>
      </c>
      <c r="C849" s="63" t="s">
        <v>871</v>
      </c>
      <c r="D849" s="64" t="s">
        <v>872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19</v>
      </c>
      <c r="B850" s="41" t="s">
        <v>873</v>
      </c>
      <c r="C850" s="63" t="s">
        <v>336</v>
      </c>
      <c r="D850" s="64" t="s">
        <v>80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20</v>
      </c>
      <c r="B851" s="41" t="s">
        <v>874</v>
      </c>
      <c r="C851" s="63" t="s">
        <v>41</v>
      </c>
      <c r="D851" s="64" t="s">
        <v>85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21</v>
      </c>
      <c r="B852" s="41" t="s">
        <v>875</v>
      </c>
      <c r="C852" s="63" t="s">
        <v>318</v>
      </c>
      <c r="D852" s="64" t="s">
        <v>203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22</v>
      </c>
      <c r="B853" s="41" t="s">
        <v>876</v>
      </c>
      <c r="C853" s="63" t="s">
        <v>512</v>
      </c>
      <c r="D853" s="64" t="s">
        <v>206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23</v>
      </c>
      <c r="B854" s="41" t="s">
        <v>877</v>
      </c>
      <c r="C854" s="63" t="s">
        <v>170</v>
      </c>
      <c r="D854" s="64" t="s">
        <v>106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24</v>
      </c>
      <c r="B855" s="41" t="s">
        <v>878</v>
      </c>
      <c r="C855" s="63" t="s">
        <v>558</v>
      </c>
      <c r="D855" s="64" t="s">
        <v>217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25</v>
      </c>
      <c r="B856" s="41" t="s">
        <v>879</v>
      </c>
      <c r="C856" s="63" t="s">
        <v>880</v>
      </c>
      <c r="D856" s="64" t="s">
        <v>881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26</v>
      </c>
      <c r="B857" s="41" t="s">
        <v>882</v>
      </c>
      <c r="C857" s="63" t="s">
        <v>883</v>
      </c>
      <c r="D857" s="64" t="s">
        <v>401</v>
      </c>
      <c r="E857" s="36"/>
      <c r="F857" s="36"/>
      <c r="G857" s="36"/>
      <c r="H857" s="36"/>
      <c r="I857" s="36"/>
    </row>
    <row r="858" spans="1:9" s="12" customFormat="1" ht="20.100000000000001" customHeight="1" x14ac:dyDescent="0.2">
      <c r="A858" s="14">
        <v>27</v>
      </c>
      <c r="B858" s="41" t="s">
        <v>884</v>
      </c>
      <c r="C858" s="63" t="s">
        <v>38</v>
      </c>
      <c r="D858" s="64" t="s">
        <v>491</v>
      </c>
      <c r="E858" s="15"/>
      <c r="F858" s="15"/>
      <c r="G858" s="15"/>
      <c r="H858" s="15"/>
      <c r="I858" s="44"/>
    </row>
    <row r="859" spans="1:9" s="12" customFormat="1" ht="20.100000000000001" customHeight="1" x14ac:dyDescent="0.2">
      <c r="A859" s="14">
        <v>28</v>
      </c>
      <c r="B859" s="41" t="s">
        <v>885</v>
      </c>
      <c r="C859" s="63" t="s">
        <v>117</v>
      </c>
      <c r="D859" s="64" t="s">
        <v>115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29</v>
      </c>
      <c r="B860" s="41" t="s">
        <v>886</v>
      </c>
      <c r="C860" s="63" t="s">
        <v>887</v>
      </c>
      <c r="D860" s="64" t="s">
        <v>118</v>
      </c>
      <c r="E860" s="37"/>
      <c r="F860" s="37"/>
      <c r="G860" s="37"/>
      <c r="H860" s="37"/>
      <c r="I860" s="45"/>
    </row>
    <row r="861" spans="1:9" s="12" customFormat="1" ht="20.100000000000001" customHeight="1" x14ac:dyDescent="0.2">
      <c r="A861" s="14">
        <v>30</v>
      </c>
      <c r="B861" s="41" t="s">
        <v>888</v>
      </c>
      <c r="C861" s="63" t="s">
        <v>889</v>
      </c>
      <c r="D861" s="64" t="s">
        <v>743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31</v>
      </c>
      <c r="B862" s="41" t="s">
        <v>890</v>
      </c>
      <c r="C862" s="63" t="s">
        <v>891</v>
      </c>
      <c r="D862" s="64" t="s">
        <v>250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32</v>
      </c>
      <c r="B863" s="41" t="s">
        <v>892</v>
      </c>
      <c r="C863" s="63" t="s">
        <v>443</v>
      </c>
      <c r="D863" s="64" t="s">
        <v>893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33</v>
      </c>
      <c r="B864" s="41" t="s">
        <v>894</v>
      </c>
      <c r="C864" s="63" t="s">
        <v>336</v>
      </c>
      <c r="D864" s="64" t="s">
        <v>499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34</v>
      </c>
      <c r="B865" s="41" t="s">
        <v>895</v>
      </c>
      <c r="C865" s="63" t="s">
        <v>258</v>
      </c>
      <c r="D865" s="64" t="s">
        <v>896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35</v>
      </c>
      <c r="B866" s="41" t="s">
        <v>897</v>
      </c>
      <c r="C866" s="63" t="s">
        <v>336</v>
      </c>
      <c r="D866" s="64" t="s">
        <v>143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36</v>
      </c>
      <c r="B867" s="41" t="s">
        <v>898</v>
      </c>
      <c r="C867" s="63" t="s">
        <v>899</v>
      </c>
      <c r="D867" s="64" t="s">
        <v>268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37</v>
      </c>
      <c r="B868" s="41" t="s">
        <v>900</v>
      </c>
      <c r="C868" s="63" t="s">
        <v>728</v>
      </c>
      <c r="D868" s="64" t="s">
        <v>901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38</v>
      </c>
      <c r="B869" s="41" t="s">
        <v>902</v>
      </c>
      <c r="C869" s="63" t="s">
        <v>41</v>
      </c>
      <c r="D869" s="64" t="s">
        <v>903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39</v>
      </c>
      <c r="B870" s="41" t="s">
        <v>904</v>
      </c>
      <c r="C870" s="63" t="s">
        <v>905</v>
      </c>
      <c r="D870" s="64" t="s">
        <v>519</v>
      </c>
      <c r="E870" s="15"/>
      <c r="F870" s="15"/>
      <c r="G870" s="15"/>
      <c r="H870" s="15"/>
      <c r="I870" s="43"/>
    </row>
    <row r="871" spans="1:9" ht="24.95" customHeight="1" thickBot="1" x14ac:dyDescent="0.35">
      <c r="C871" s="93" t="s">
        <v>15</v>
      </c>
      <c r="D871" s="93"/>
      <c r="E871" s="93"/>
      <c r="F871" s="93"/>
      <c r="G871" s="93"/>
      <c r="H871" s="93"/>
      <c r="I871" s="93"/>
    </row>
    <row r="872" spans="1:9" ht="24.95" customHeight="1" x14ac:dyDescent="0.25">
      <c r="C872" s="94" t="s">
        <v>16</v>
      </c>
      <c r="D872" s="27"/>
      <c r="E872" s="96" t="s">
        <v>10</v>
      </c>
      <c r="F872" s="97"/>
      <c r="G872" s="98" t="s">
        <v>11</v>
      </c>
      <c r="H872" s="99"/>
      <c r="I872" s="100" t="s">
        <v>12</v>
      </c>
    </row>
    <row r="873" spans="1:9" s="12" customFormat="1" ht="24.95" customHeight="1" x14ac:dyDescent="0.2">
      <c r="C873" s="95"/>
      <c r="D873" s="28"/>
      <c r="E873" s="13" t="s">
        <v>17</v>
      </c>
      <c r="F873" s="16" t="s">
        <v>18</v>
      </c>
      <c r="G873" s="13" t="s">
        <v>17</v>
      </c>
      <c r="H873" s="16" t="s">
        <v>18</v>
      </c>
      <c r="I873" s="101"/>
    </row>
    <row r="874" spans="1:9" ht="24.95" customHeight="1" x14ac:dyDescent="0.25">
      <c r="C874" s="34" t="s">
        <v>19</v>
      </c>
      <c r="D874" s="11"/>
      <c r="E874" s="18"/>
      <c r="F874" s="19"/>
      <c r="G874" s="18"/>
      <c r="H874" s="19"/>
      <c r="I874" s="20"/>
    </row>
    <row r="875" spans="1:9" ht="24.95" customHeight="1" x14ac:dyDescent="0.25">
      <c r="C875" s="34" t="s">
        <v>20</v>
      </c>
      <c r="D875" s="11"/>
      <c r="E875" s="18"/>
      <c r="F875" s="19"/>
      <c r="G875" s="18"/>
      <c r="H875" s="19"/>
      <c r="I875" s="20"/>
    </row>
    <row r="876" spans="1:9" ht="24.95" customHeight="1" x14ac:dyDescent="0.25">
      <c r="C876" s="34" t="s">
        <v>21</v>
      </c>
      <c r="D876" s="11"/>
      <c r="E876" s="18"/>
      <c r="F876" s="19"/>
      <c r="G876" s="18"/>
      <c r="H876" s="19"/>
      <c r="I876" s="20"/>
    </row>
    <row r="877" spans="1:9" ht="24.95" customHeight="1" x14ac:dyDescent="0.25">
      <c r="C877" s="34" t="s">
        <v>23</v>
      </c>
      <c r="D877" s="11"/>
      <c r="E877" s="18"/>
      <c r="F877" s="19"/>
      <c r="G877" s="18"/>
      <c r="H877" s="19"/>
      <c r="I877" s="20"/>
    </row>
    <row r="878" spans="1:9" ht="24.95" customHeight="1" x14ac:dyDescent="0.25">
      <c r="C878" s="34" t="s">
        <v>24</v>
      </c>
      <c r="D878" s="11"/>
      <c r="E878" s="18"/>
      <c r="F878" s="19"/>
      <c r="G878" s="18"/>
      <c r="H878" s="19"/>
      <c r="I878" s="20"/>
    </row>
    <row r="879" spans="1:9" ht="24.95" customHeight="1" thickBot="1" x14ac:dyDescent="0.3">
      <c r="C879" s="35" t="s">
        <v>34</v>
      </c>
      <c r="D879" s="29"/>
      <c r="E879" s="22"/>
      <c r="F879" s="23"/>
      <c r="G879" s="22"/>
      <c r="H879" s="23"/>
      <c r="I879" s="24"/>
    </row>
    <row r="880" spans="1:9" ht="12" customHeight="1" x14ac:dyDescent="0.25">
      <c r="C880" s="25"/>
      <c r="D880" s="25"/>
    </row>
    <row r="881" spans="1:9" ht="18" customHeight="1" x14ac:dyDescent="0.25">
      <c r="E881" s="92" t="s">
        <v>32</v>
      </c>
      <c r="F881" s="92"/>
      <c r="G881" s="92"/>
      <c r="H881" s="92"/>
      <c r="I881" s="92"/>
    </row>
    <row r="882" spans="1:9" ht="18" customHeight="1" x14ac:dyDescent="0.25">
      <c r="A882" s="76" t="s">
        <v>11</v>
      </c>
      <c r="B882" s="76"/>
      <c r="C882" s="76"/>
      <c r="D882" s="76" t="s">
        <v>10</v>
      </c>
      <c r="E882" s="76"/>
      <c r="F882" s="76"/>
      <c r="G882" s="76"/>
      <c r="H882" s="76" t="s">
        <v>26</v>
      </c>
      <c r="I882" s="76"/>
    </row>
    <row r="883" spans="1:9" ht="18" customHeight="1" x14ac:dyDescent="0.25"/>
    <row r="884" spans="1:9" ht="18" customHeight="1" x14ac:dyDescent="0.25"/>
    <row r="885" spans="1:9" ht="18" customHeight="1" x14ac:dyDescent="0.25"/>
    <row r="886" spans="1:9" ht="18" customHeight="1" x14ac:dyDescent="0.25"/>
    <row r="887" spans="1:9" ht="18" customHeight="1" x14ac:dyDescent="0.25"/>
    <row r="888" spans="1:9" ht="18" customHeight="1" x14ac:dyDescent="0.25"/>
    <row r="889" spans="1:9" ht="18" customHeight="1" x14ac:dyDescent="0.25"/>
    <row r="890" spans="1:9" ht="18" customHeight="1" x14ac:dyDescent="0.25"/>
    <row r="891" spans="1:9" ht="18" customHeight="1" x14ac:dyDescent="0.25"/>
    <row r="892" spans="1:9" ht="18" customHeight="1" x14ac:dyDescent="0.25"/>
    <row r="893" spans="1:9" ht="18" customHeight="1" x14ac:dyDescent="0.25"/>
    <row r="894" spans="1:9" ht="18" customHeight="1" x14ac:dyDescent="0.25"/>
    <row r="1062" ht="18" customHeight="1" x14ac:dyDescent="0.25"/>
    <row r="1063" ht="18" customHeight="1" x14ac:dyDescent="0.25"/>
    <row r="1064" ht="18" customHeight="1" x14ac:dyDescent="0.25"/>
    <row r="1065" ht="18" customHeight="1" x14ac:dyDescent="0.25"/>
    <row r="1066" ht="18" customHeight="1" x14ac:dyDescent="0.25"/>
    <row r="1067" ht="18" customHeight="1" x14ac:dyDescent="0.25"/>
  </sheetData>
  <mergeCells count="264">
    <mergeCell ref="A828:I828"/>
    <mergeCell ref="A830:A831"/>
    <mergeCell ref="C830:D831"/>
    <mergeCell ref="E830:F830"/>
    <mergeCell ref="G830:H830"/>
    <mergeCell ref="I830:I831"/>
    <mergeCell ref="E881:I881"/>
    <mergeCell ref="A882:C882"/>
    <mergeCell ref="D882:G882"/>
    <mergeCell ref="H882:I882"/>
    <mergeCell ref="C871:I871"/>
    <mergeCell ref="C872:C873"/>
    <mergeCell ref="E872:F872"/>
    <mergeCell ref="G872:H872"/>
    <mergeCell ref="I872:I873"/>
    <mergeCell ref="A824:D824"/>
    <mergeCell ref="E824:I824"/>
    <mergeCell ref="A825:D825"/>
    <mergeCell ref="A826:I826"/>
    <mergeCell ref="A822:D822"/>
    <mergeCell ref="E822:I822"/>
    <mergeCell ref="A823:D823"/>
    <mergeCell ref="E823:I823"/>
    <mergeCell ref="A827:I827"/>
    <mergeCell ref="A693:I693"/>
    <mergeCell ref="A695:A696"/>
    <mergeCell ref="C695:D696"/>
    <mergeCell ref="E695:F695"/>
    <mergeCell ref="G695:H695"/>
    <mergeCell ref="I695:I696"/>
    <mergeCell ref="E728:I728"/>
    <mergeCell ref="A729:C729"/>
    <mergeCell ref="D729:G729"/>
    <mergeCell ref="H729:I729"/>
    <mergeCell ref="C718:I718"/>
    <mergeCell ref="C719:C720"/>
    <mergeCell ref="E719:F719"/>
    <mergeCell ref="G719:H719"/>
    <mergeCell ref="I719:I720"/>
    <mergeCell ref="A689:D689"/>
    <mergeCell ref="E689:I689"/>
    <mergeCell ref="A690:D690"/>
    <mergeCell ref="A691:I691"/>
    <mergeCell ref="A687:D687"/>
    <mergeCell ref="E687:I687"/>
    <mergeCell ref="A688:D688"/>
    <mergeCell ref="E688:I688"/>
    <mergeCell ref="A692:I692"/>
    <mergeCell ref="A741:I741"/>
    <mergeCell ref="A743:A744"/>
    <mergeCell ref="C743:D744"/>
    <mergeCell ref="E743:F743"/>
    <mergeCell ref="G743:H743"/>
    <mergeCell ref="I743:I744"/>
    <mergeCell ref="E800:I800"/>
    <mergeCell ref="A801:C801"/>
    <mergeCell ref="D801:G801"/>
    <mergeCell ref="H801:I801"/>
    <mergeCell ref="C790:I790"/>
    <mergeCell ref="C791:C792"/>
    <mergeCell ref="E791:F791"/>
    <mergeCell ref="G791:H791"/>
    <mergeCell ref="I791:I792"/>
    <mergeCell ref="A737:D737"/>
    <mergeCell ref="E737:I737"/>
    <mergeCell ref="A738:D738"/>
    <mergeCell ref="A739:I739"/>
    <mergeCell ref="A735:D735"/>
    <mergeCell ref="E735:I735"/>
    <mergeCell ref="A736:D736"/>
    <mergeCell ref="E736:I736"/>
    <mergeCell ref="A740:I740"/>
    <mergeCell ref="A609:I609"/>
    <mergeCell ref="A611:A612"/>
    <mergeCell ref="C611:D612"/>
    <mergeCell ref="E611:F611"/>
    <mergeCell ref="G611:H611"/>
    <mergeCell ref="I611:I612"/>
    <mergeCell ref="E655:I655"/>
    <mergeCell ref="A656:C656"/>
    <mergeCell ref="D656:G656"/>
    <mergeCell ref="H656:I656"/>
    <mergeCell ref="C645:I645"/>
    <mergeCell ref="C646:C647"/>
    <mergeCell ref="E646:F646"/>
    <mergeCell ref="G646:H646"/>
    <mergeCell ref="I646:I647"/>
    <mergeCell ref="A605:D605"/>
    <mergeCell ref="E605:I605"/>
    <mergeCell ref="A606:D606"/>
    <mergeCell ref="A607:I607"/>
    <mergeCell ref="A603:D603"/>
    <mergeCell ref="E603:I603"/>
    <mergeCell ref="A604:D604"/>
    <mergeCell ref="E604:I604"/>
    <mergeCell ref="A608:I608"/>
    <mergeCell ref="A529:I529"/>
    <mergeCell ref="A531:A532"/>
    <mergeCell ref="C531:D532"/>
    <mergeCell ref="E531:F531"/>
    <mergeCell ref="G531:H531"/>
    <mergeCell ref="I531:I532"/>
    <mergeCell ref="E571:I571"/>
    <mergeCell ref="A572:C572"/>
    <mergeCell ref="D572:G572"/>
    <mergeCell ref="H572:I572"/>
    <mergeCell ref="C561:I561"/>
    <mergeCell ref="C562:C563"/>
    <mergeCell ref="E562:F562"/>
    <mergeCell ref="G562:H562"/>
    <mergeCell ref="I562:I563"/>
    <mergeCell ref="A525:D525"/>
    <mergeCell ref="E525:I525"/>
    <mergeCell ref="A526:D526"/>
    <mergeCell ref="A527:I527"/>
    <mergeCell ref="A523:D523"/>
    <mergeCell ref="E523:I523"/>
    <mergeCell ref="A524:D524"/>
    <mergeCell ref="E524:I524"/>
    <mergeCell ref="A528:I528"/>
    <mergeCell ref="A443:I443"/>
    <mergeCell ref="A445:A446"/>
    <mergeCell ref="C445:D446"/>
    <mergeCell ref="E445:F445"/>
    <mergeCell ref="G445:H445"/>
    <mergeCell ref="I445:I446"/>
    <mergeCell ref="E496:I496"/>
    <mergeCell ref="A497:C497"/>
    <mergeCell ref="D497:G497"/>
    <mergeCell ref="H497:I497"/>
    <mergeCell ref="C486:I486"/>
    <mergeCell ref="C487:C488"/>
    <mergeCell ref="E487:F487"/>
    <mergeCell ref="G487:H487"/>
    <mergeCell ref="I487:I488"/>
    <mergeCell ref="A439:D439"/>
    <mergeCell ref="E439:I439"/>
    <mergeCell ref="A440:D440"/>
    <mergeCell ref="A441:I441"/>
    <mergeCell ref="A437:D437"/>
    <mergeCell ref="E437:I437"/>
    <mergeCell ref="A438:D438"/>
    <mergeCell ref="E438:I438"/>
    <mergeCell ref="A442:I442"/>
    <mergeCell ref="A356:I356"/>
    <mergeCell ref="A358:A359"/>
    <mergeCell ref="C358:D359"/>
    <mergeCell ref="E358:F358"/>
    <mergeCell ref="G358:H358"/>
    <mergeCell ref="I358:I359"/>
    <mergeCell ref="E407:I407"/>
    <mergeCell ref="A408:C408"/>
    <mergeCell ref="D408:G408"/>
    <mergeCell ref="H408:I408"/>
    <mergeCell ref="C397:I397"/>
    <mergeCell ref="C398:C399"/>
    <mergeCell ref="E398:F398"/>
    <mergeCell ref="G398:H398"/>
    <mergeCell ref="I398:I399"/>
    <mergeCell ref="A352:D352"/>
    <mergeCell ref="E352:I352"/>
    <mergeCell ref="A353:D353"/>
    <mergeCell ref="A354:I354"/>
    <mergeCell ref="A350:D350"/>
    <mergeCell ref="E350:I350"/>
    <mergeCell ref="A351:D351"/>
    <mergeCell ref="E351:I351"/>
    <mergeCell ref="A355:I355"/>
    <mergeCell ref="A267:I267"/>
    <mergeCell ref="A269:A270"/>
    <mergeCell ref="C269:D270"/>
    <mergeCell ref="E269:F269"/>
    <mergeCell ref="G269:H269"/>
    <mergeCell ref="I269:I270"/>
    <mergeCell ref="E319:I319"/>
    <mergeCell ref="A320:C320"/>
    <mergeCell ref="D320:G320"/>
    <mergeCell ref="H320:I320"/>
    <mergeCell ref="C309:I309"/>
    <mergeCell ref="C310:C311"/>
    <mergeCell ref="E310:F310"/>
    <mergeCell ref="G310:H310"/>
    <mergeCell ref="I310:I311"/>
    <mergeCell ref="A263:D263"/>
    <mergeCell ref="E263:I263"/>
    <mergeCell ref="A264:D264"/>
    <mergeCell ref="A265:I265"/>
    <mergeCell ref="A261:D261"/>
    <mergeCell ref="E261:I261"/>
    <mergeCell ref="A262:D262"/>
    <mergeCell ref="E262:I262"/>
    <mergeCell ref="A266:I266"/>
    <mergeCell ref="A178:I178"/>
    <mergeCell ref="A180:A181"/>
    <mergeCell ref="C180:D181"/>
    <mergeCell ref="E180:F180"/>
    <mergeCell ref="G180:H180"/>
    <mergeCell ref="I180:I181"/>
    <mergeCell ref="E226:I226"/>
    <mergeCell ref="A227:C227"/>
    <mergeCell ref="D227:G227"/>
    <mergeCell ref="H227:I227"/>
    <mergeCell ref="C216:I216"/>
    <mergeCell ref="C217:C218"/>
    <mergeCell ref="E217:F217"/>
    <mergeCell ref="G217:H217"/>
    <mergeCell ref="I217:I218"/>
    <mergeCell ref="A174:D174"/>
    <mergeCell ref="E174:I174"/>
    <mergeCell ref="A175:D175"/>
    <mergeCell ref="A176:I176"/>
    <mergeCell ref="A172:D172"/>
    <mergeCell ref="E172:I172"/>
    <mergeCell ref="A173:D173"/>
    <mergeCell ref="E173:I173"/>
    <mergeCell ref="A177:I177"/>
    <mergeCell ref="A93:I93"/>
    <mergeCell ref="A95:A96"/>
    <mergeCell ref="C95:D96"/>
    <mergeCell ref="E95:F95"/>
    <mergeCell ref="G95:H95"/>
    <mergeCell ref="I95:I96"/>
    <mergeCell ref="E154:I154"/>
    <mergeCell ref="A155:C155"/>
    <mergeCell ref="D155:G155"/>
    <mergeCell ref="H155:I155"/>
    <mergeCell ref="C144:I144"/>
    <mergeCell ref="C145:C146"/>
    <mergeCell ref="E145:F145"/>
    <mergeCell ref="G145:H145"/>
    <mergeCell ref="I145:I146"/>
    <mergeCell ref="A89:D89"/>
    <mergeCell ref="E89:I89"/>
    <mergeCell ref="A90:D90"/>
    <mergeCell ref="A91:I91"/>
    <mergeCell ref="A87:D87"/>
    <mergeCell ref="E87:I87"/>
    <mergeCell ref="A88:D88"/>
    <mergeCell ref="E88:I88"/>
    <mergeCell ref="A92:I92"/>
    <mergeCell ref="A8:I8"/>
    <mergeCell ref="A10:A11"/>
    <mergeCell ref="C10:D11"/>
    <mergeCell ref="E10:F10"/>
    <mergeCell ref="G10:H10"/>
    <mergeCell ref="I10:I11"/>
    <mergeCell ref="E67:I67"/>
    <mergeCell ref="A68:C68"/>
    <mergeCell ref="D68:G68"/>
    <mergeCell ref="H68:I68"/>
    <mergeCell ref="C57:I57"/>
    <mergeCell ref="C58:C59"/>
    <mergeCell ref="E58:F58"/>
    <mergeCell ref="G58:H58"/>
    <mergeCell ref="I58:I59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9" sqref="D19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4</v>
      </c>
    </row>
    <row r="2" spans="1:20" ht="17.100000000000001" customHeight="1" x14ac:dyDescent="0.25">
      <c r="A2" s="79" t="s">
        <v>30</v>
      </c>
      <c r="B2" s="79"/>
      <c r="C2" s="79"/>
      <c r="D2" s="79"/>
      <c r="E2" s="80" t="s">
        <v>5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6" t="s">
        <v>2</v>
      </c>
      <c r="B3" s="76"/>
      <c r="C3" s="76"/>
      <c r="D3" s="76"/>
      <c r="E3" s="81" t="s">
        <v>6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6" t="s">
        <v>3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8" t="s">
        <v>7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4" t="s">
        <v>33</v>
      </c>
      <c r="B7" s="104"/>
      <c r="C7" s="104"/>
      <c r="D7" s="104"/>
      <c r="E7" s="104"/>
      <c r="F7" s="104"/>
      <c r="G7" s="104"/>
      <c r="H7" s="104"/>
      <c r="I7" s="10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2" t="s">
        <v>36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8</v>
      </c>
      <c r="B10" s="40"/>
      <c r="C10" s="85" t="s">
        <v>9</v>
      </c>
      <c r="D10" s="86"/>
      <c r="E10" s="89" t="s">
        <v>29</v>
      </c>
      <c r="F10" s="90"/>
      <c r="G10" s="89" t="s">
        <v>11</v>
      </c>
      <c r="H10" s="90"/>
      <c r="I10" s="91" t="s">
        <v>12</v>
      </c>
    </row>
    <row r="11" spans="1:20" s="12" customFormat="1" ht="30" customHeight="1" x14ac:dyDescent="0.2">
      <c r="A11" s="84"/>
      <c r="B11" s="47"/>
      <c r="C11" s="87"/>
      <c r="D11" s="88"/>
      <c r="E11" s="13" t="s">
        <v>13</v>
      </c>
      <c r="F11" s="13" t="s">
        <v>14</v>
      </c>
      <c r="G11" s="13" t="s">
        <v>13</v>
      </c>
      <c r="H11" s="13" t="s">
        <v>14</v>
      </c>
      <c r="I11" s="84"/>
    </row>
    <row r="12" spans="1:20" s="12" customFormat="1" ht="18" customHeight="1" x14ac:dyDescent="0.2">
      <c r="A12" s="14">
        <v>1</v>
      </c>
      <c r="B12" s="49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9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9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9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9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9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9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9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9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9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9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9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9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9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9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9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9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9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9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9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9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9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9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9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9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9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9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9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9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9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9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9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9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9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9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9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9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9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9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9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9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9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9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9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9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9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9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9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9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9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03" t="s">
        <v>15</v>
      </c>
      <c r="D62" s="103"/>
      <c r="E62" s="103"/>
      <c r="F62" s="103"/>
      <c r="G62" s="103"/>
      <c r="H62" s="103"/>
      <c r="I62" s="103"/>
    </row>
    <row r="63" spans="1:9" ht="18" customHeight="1" x14ac:dyDescent="0.25">
      <c r="C63" s="94" t="s">
        <v>16</v>
      </c>
      <c r="D63" s="27"/>
      <c r="E63" s="89" t="s">
        <v>29</v>
      </c>
      <c r="F63" s="90"/>
      <c r="G63" s="98" t="s">
        <v>11</v>
      </c>
      <c r="H63" s="99"/>
      <c r="I63" s="100" t="s">
        <v>12</v>
      </c>
    </row>
    <row r="64" spans="1:9" s="12" customFormat="1" ht="18" customHeight="1" x14ac:dyDescent="0.2">
      <c r="C64" s="95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101"/>
    </row>
    <row r="65" spans="3:9" ht="18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92" t="s">
        <v>32</v>
      </c>
      <c r="F73" s="92"/>
      <c r="G73" s="92"/>
      <c r="H73" s="92"/>
      <c r="I73" s="92"/>
    </row>
    <row r="74" spans="3:9" ht="18" customHeight="1" x14ac:dyDescent="0.25">
      <c r="C74" s="26" t="s">
        <v>11</v>
      </c>
      <c r="D74" s="76" t="s">
        <v>28</v>
      </c>
      <c r="E74" s="76"/>
      <c r="F74" s="76"/>
      <c r="G74" s="76"/>
      <c r="H74" s="76" t="s">
        <v>26</v>
      </c>
      <c r="I74" s="76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4</v>
      </c>
    </row>
    <row r="87" spans="1:20" ht="17.100000000000001" customHeight="1" x14ac:dyDescent="0.25">
      <c r="A87" s="79" t="s">
        <v>30</v>
      </c>
      <c r="B87" s="79"/>
      <c r="C87" s="79"/>
      <c r="D87" s="79"/>
      <c r="E87" s="80" t="s">
        <v>5</v>
      </c>
      <c r="F87" s="80"/>
      <c r="G87" s="80"/>
      <c r="H87" s="80"/>
      <c r="I87" s="8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80" t="s">
        <v>27</v>
      </c>
      <c r="B88" s="80"/>
      <c r="C88" s="80"/>
      <c r="D88" s="80"/>
      <c r="E88" s="81" t="s">
        <v>6</v>
      </c>
      <c r="F88" s="81"/>
      <c r="G88" s="81"/>
      <c r="H88" s="81"/>
      <c r="I88" s="8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80" t="s">
        <v>31</v>
      </c>
      <c r="B89" s="80"/>
      <c r="C89" s="80"/>
      <c r="D89" s="80"/>
      <c r="E89" s="76"/>
      <c r="F89" s="76"/>
      <c r="G89" s="76"/>
      <c r="H89" s="76"/>
      <c r="I89" s="7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77"/>
      <c r="B90" s="77"/>
      <c r="C90" s="77"/>
      <c r="D90" s="77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8" t="s">
        <v>7</v>
      </c>
      <c r="B91" s="78"/>
      <c r="C91" s="78"/>
      <c r="D91" s="78"/>
      <c r="E91" s="78"/>
      <c r="F91" s="78"/>
      <c r="G91" s="78"/>
      <c r="H91" s="78"/>
      <c r="I91" s="7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104" t="s">
        <v>0</v>
      </c>
      <c r="B92" s="104"/>
      <c r="C92" s="104"/>
      <c r="D92" s="104"/>
      <c r="E92" s="104"/>
      <c r="F92" s="104"/>
      <c r="G92" s="104"/>
      <c r="H92" s="104"/>
      <c r="I92" s="104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2" t="s">
        <v>1</v>
      </c>
      <c r="B93" s="82"/>
      <c r="C93" s="82"/>
      <c r="D93" s="82"/>
      <c r="E93" s="82"/>
      <c r="F93" s="82"/>
      <c r="G93" s="82"/>
      <c r="H93" s="82"/>
      <c r="I93" s="82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48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83" t="s">
        <v>8</v>
      </c>
      <c r="B95" s="40"/>
      <c r="C95" s="85" t="s">
        <v>9</v>
      </c>
      <c r="D95" s="86"/>
      <c r="E95" s="89" t="s">
        <v>10</v>
      </c>
      <c r="F95" s="90"/>
      <c r="G95" s="89" t="s">
        <v>11</v>
      </c>
      <c r="H95" s="90"/>
      <c r="I95" s="91" t="s">
        <v>12</v>
      </c>
    </row>
    <row r="96" spans="1:20" s="12" customFormat="1" ht="30" customHeight="1" x14ac:dyDescent="0.2">
      <c r="A96" s="84"/>
      <c r="B96" s="47"/>
      <c r="C96" s="87"/>
      <c r="D96" s="88"/>
      <c r="E96" s="13" t="s">
        <v>13</v>
      </c>
      <c r="F96" s="13" t="s">
        <v>14</v>
      </c>
      <c r="G96" s="13" t="s">
        <v>13</v>
      </c>
      <c r="H96" s="13" t="s">
        <v>14</v>
      </c>
      <c r="I96" s="84"/>
    </row>
    <row r="97" spans="1:9" s="12" customFormat="1" ht="15.95" customHeight="1" x14ac:dyDescent="0.2">
      <c r="A97" s="14">
        <v>1</v>
      </c>
      <c r="B97" s="50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0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0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0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0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0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0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0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0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0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0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0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0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0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0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0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0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0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0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0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0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0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0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0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0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0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0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0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0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0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0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0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0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0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0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0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0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0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0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0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0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0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0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0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0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0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0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0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0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0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103" t="s">
        <v>15</v>
      </c>
      <c r="D147" s="103"/>
      <c r="E147" s="103"/>
      <c r="F147" s="103"/>
      <c r="G147" s="103"/>
      <c r="H147" s="103"/>
      <c r="I147" s="103"/>
    </row>
    <row r="148" spans="1:9" ht="20.100000000000001" customHeight="1" x14ac:dyDescent="0.25">
      <c r="C148" s="94" t="s">
        <v>16</v>
      </c>
      <c r="D148" s="27"/>
      <c r="E148" s="96" t="s">
        <v>10</v>
      </c>
      <c r="F148" s="97"/>
      <c r="G148" s="98" t="s">
        <v>11</v>
      </c>
      <c r="H148" s="99"/>
      <c r="I148" s="100" t="s">
        <v>12</v>
      </c>
    </row>
    <row r="149" spans="1:9" s="12" customFormat="1" ht="20.100000000000001" customHeight="1" x14ac:dyDescent="0.2">
      <c r="C149" s="95"/>
      <c r="D149" s="28"/>
      <c r="E149" s="13" t="s">
        <v>17</v>
      </c>
      <c r="F149" s="16" t="s">
        <v>18</v>
      </c>
      <c r="G149" s="13" t="s">
        <v>17</v>
      </c>
      <c r="H149" s="16" t="s">
        <v>18</v>
      </c>
      <c r="I149" s="101"/>
    </row>
    <row r="150" spans="1:9" ht="20.100000000000001" customHeight="1" x14ac:dyDescent="0.25">
      <c r="C150" s="17" t="s">
        <v>19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20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21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24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25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92" t="s">
        <v>32</v>
      </c>
      <c r="F157" s="92"/>
      <c r="G157" s="92"/>
      <c r="H157" s="92"/>
      <c r="I157" s="92"/>
    </row>
    <row r="158" spans="1:9" ht="18" customHeight="1" x14ac:dyDescent="0.25">
      <c r="C158" s="26" t="s">
        <v>11</v>
      </c>
      <c r="D158" s="26"/>
      <c r="E158" s="76" t="s">
        <v>10</v>
      </c>
      <c r="F158" s="76"/>
      <c r="G158" s="76"/>
      <c r="H158" s="76" t="s">
        <v>26</v>
      </c>
      <c r="I158" s="76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6"/>
  <sheetViews>
    <sheetView view="pageBreakPreview" zoomScaleNormal="100" workbookViewId="0">
      <selection activeCell="B12" sqref="B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4</v>
      </c>
    </row>
    <row r="2" spans="1:20" ht="17.100000000000001" customHeight="1" x14ac:dyDescent="0.25">
      <c r="A2" s="79" t="s">
        <v>30</v>
      </c>
      <c r="B2" s="79"/>
      <c r="C2" s="79"/>
      <c r="D2" s="79"/>
      <c r="E2" s="80" t="s">
        <v>5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6" t="s">
        <v>2</v>
      </c>
      <c r="B3" s="76"/>
      <c r="C3" s="76"/>
      <c r="D3" s="76"/>
      <c r="E3" s="81" t="s">
        <v>6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6" t="s">
        <v>3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8" t="s">
        <v>7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8" t="s">
        <v>35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2" t="s">
        <v>164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8</v>
      </c>
      <c r="B10" s="121" t="s">
        <v>938</v>
      </c>
      <c r="C10" s="85" t="s">
        <v>9</v>
      </c>
      <c r="D10" s="86"/>
      <c r="E10" s="89" t="s">
        <v>10</v>
      </c>
      <c r="F10" s="90"/>
      <c r="G10" s="89" t="s">
        <v>11</v>
      </c>
      <c r="H10" s="90"/>
      <c r="I10" s="91" t="s">
        <v>12</v>
      </c>
    </row>
    <row r="11" spans="1:20" s="12" customFormat="1" ht="30" customHeight="1" x14ac:dyDescent="0.2">
      <c r="A11" s="84"/>
      <c r="B11" s="122"/>
      <c r="C11" s="87"/>
      <c r="D11" s="88"/>
      <c r="E11" s="13" t="s">
        <v>13</v>
      </c>
      <c r="F11" s="13" t="s">
        <v>14</v>
      </c>
      <c r="G11" s="13" t="s">
        <v>13</v>
      </c>
      <c r="H11" s="13" t="s">
        <v>14</v>
      </c>
      <c r="I11" s="84"/>
    </row>
    <row r="12" spans="1:20" s="12" customFormat="1" ht="20.100000000000001" customHeight="1" x14ac:dyDescent="0.2">
      <c r="A12" s="109">
        <v>1</v>
      </c>
      <c r="B12" s="110" t="s">
        <v>37</v>
      </c>
      <c r="C12" s="106" t="s">
        <v>38</v>
      </c>
      <c r="D12" s="107" t="s">
        <v>39</v>
      </c>
      <c r="E12" s="109">
        <v>71</v>
      </c>
      <c r="F12" s="109" t="str">
        <f t="shared" ref="F12:H56" si="0">IF(E12&lt;50,"YẾU",IF(E12&lt;70,"TB",IF(E12&lt;80,"KHÁ",IF(E12&lt;90,"TỐT","XUẤT SẮC"))))</f>
        <v>KHÁ</v>
      </c>
      <c r="G12" s="109">
        <f>E12</f>
        <v>71</v>
      </c>
      <c r="H12" s="109" t="str">
        <f t="shared" si="0"/>
        <v>KHÁ</v>
      </c>
      <c r="I12" s="111"/>
    </row>
    <row r="13" spans="1:20" s="12" customFormat="1" ht="20.100000000000001" customHeight="1" x14ac:dyDescent="0.2">
      <c r="A13" s="109">
        <v>2</v>
      </c>
      <c r="B13" s="110" t="s">
        <v>40</v>
      </c>
      <c r="C13" s="106" t="s">
        <v>41</v>
      </c>
      <c r="D13" s="107" t="s">
        <v>42</v>
      </c>
      <c r="E13" s="109">
        <v>67</v>
      </c>
      <c r="F13" s="109" t="str">
        <f t="shared" si="0"/>
        <v>TB</v>
      </c>
      <c r="G13" s="109">
        <f t="shared" ref="G13:G56" si="1">E13</f>
        <v>67</v>
      </c>
      <c r="H13" s="109" t="str">
        <f t="shared" si="0"/>
        <v>TB</v>
      </c>
      <c r="I13" s="111"/>
    </row>
    <row r="14" spans="1:20" s="12" customFormat="1" ht="20.100000000000001" customHeight="1" x14ac:dyDescent="0.2">
      <c r="A14" s="109">
        <v>3</v>
      </c>
      <c r="B14" s="110" t="s">
        <v>43</v>
      </c>
      <c r="C14" s="106" t="s">
        <v>38</v>
      </c>
      <c r="D14" s="107" t="s">
        <v>44</v>
      </c>
      <c r="E14" s="109">
        <v>67</v>
      </c>
      <c r="F14" s="109" t="str">
        <f t="shared" si="0"/>
        <v>TB</v>
      </c>
      <c r="G14" s="109">
        <f t="shared" si="1"/>
        <v>67</v>
      </c>
      <c r="H14" s="109" t="str">
        <f t="shared" si="0"/>
        <v>TB</v>
      </c>
      <c r="I14" s="111"/>
    </row>
    <row r="15" spans="1:20" s="12" customFormat="1" ht="20.100000000000001" customHeight="1" x14ac:dyDescent="0.2">
      <c r="A15" s="109">
        <v>4</v>
      </c>
      <c r="B15" s="110" t="s">
        <v>45</v>
      </c>
      <c r="C15" s="106" t="s">
        <v>46</v>
      </c>
      <c r="D15" s="107" t="s">
        <v>44</v>
      </c>
      <c r="E15" s="109">
        <v>70</v>
      </c>
      <c r="F15" s="109" t="str">
        <f t="shared" si="0"/>
        <v>KHÁ</v>
      </c>
      <c r="G15" s="109">
        <f t="shared" si="1"/>
        <v>70</v>
      </c>
      <c r="H15" s="109" t="str">
        <f t="shared" si="0"/>
        <v>KHÁ</v>
      </c>
      <c r="I15" s="111"/>
    </row>
    <row r="16" spans="1:20" s="12" customFormat="1" ht="20.100000000000001" customHeight="1" x14ac:dyDescent="0.2">
      <c r="A16" s="109">
        <v>5</v>
      </c>
      <c r="B16" s="110" t="s">
        <v>47</v>
      </c>
      <c r="C16" s="106" t="s">
        <v>48</v>
      </c>
      <c r="D16" s="107" t="s">
        <v>49</v>
      </c>
      <c r="E16" s="109">
        <v>67</v>
      </c>
      <c r="F16" s="109" t="str">
        <f t="shared" si="0"/>
        <v>TB</v>
      </c>
      <c r="G16" s="109">
        <f t="shared" si="1"/>
        <v>67</v>
      </c>
      <c r="H16" s="109" t="str">
        <f t="shared" si="0"/>
        <v>TB</v>
      </c>
      <c r="I16" s="111"/>
    </row>
    <row r="17" spans="1:9" s="12" customFormat="1" ht="20.100000000000001" customHeight="1" x14ac:dyDescent="0.2">
      <c r="A17" s="109">
        <v>6</v>
      </c>
      <c r="B17" s="110" t="s">
        <v>50</v>
      </c>
      <c r="C17" s="106" t="s">
        <v>51</v>
      </c>
      <c r="D17" s="107" t="s">
        <v>52</v>
      </c>
      <c r="E17" s="109">
        <v>25</v>
      </c>
      <c r="F17" s="109" t="str">
        <f t="shared" si="0"/>
        <v>YẾU</v>
      </c>
      <c r="G17" s="109">
        <f t="shared" si="1"/>
        <v>25</v>
      </c>
      <c r="H17" s="109" t="str">
        <f t="shared" si="0"/>
        <v>YẾU</v>
      </c>
      <c r="I17" s="111" t="s">
        <v>936</v>
      </c>
    </row>
    <row r="18" spans="1:9" s="12" customFormat="1" ht="20.100000000000001" customHeight="1" x14ac:dyDescent="0.2">
      <c r="A18" s="109">
        <v>7</v>
      </c>
      <c r="B18" s="110" t="s">
        <v>53</v>
      </c>
      <c r="C18" s="106" t="s">
        <v>54</v>
      </c>
      <c r="D18" s="107" t="s">
        <v>55</v>
      </c>
      <c r="E18" s="109">
        <v>71</v>
      </c>
      <c r="F18" s="109" t="str">
        <f t="shared" si="0"/>
        <v>KHÁ</v>
      </c>
      <c r="G18" s="109">
        <f t="shared" si="1"/>
        <v>71</v>
      </c>
      <c r="H18" s="109" t="str">
        <f t="shared" si="0"/>
        <v>KHÁ</v>
      </c>
      <c r="I18" s="111"/>
    </row>
    <row r="19" spans="1:9" s="12" customFormat="1" ht="20.100000000000001" customHeight="1" x14ac:dyDescent="0.2">
      <c r="A19" s="109">
        <v>8</v>
      </c>
      <c r="B19" s="110" t="s">
        <v>56</v>
      </c>
      <c r="C19" s="106" t="s">
        <v>57</v>
      </c>
      <c r="D19" s="107" t="s">
        <v>58</v>
      </c>
      <c r="E19" s="109">
        <v>71</v>
      </c>
      <c r="F19" s="109" t="str">
        <f t="shared" si="0"/>
        <v>KHÁ</v>
      </c>
      <c r="G19" s="109">
        <f t="shared" si="1"/>
        <v>71</v>
      </c>
      <c r="H19" s="109" t="str">
        <f t="shared" si="0"/>
        <v>KHÁ</v>
      </c>
      <c r="I19" s="111"/>
    </row>
    <row r="20" spans="1:9" s="12" customFormat="1" ht="20.100000000000001" customHeight="1" x14ac:dyDescent="0.2">
      <c r="A20" s="109">
        <v>9</v>
      </c>
      <c r="B20" s="110" t="s">
        <v>59</v>
      </c>
      <c r="C20" s="106" t="s">
        <v>60</v>
      </c>
      <c r="D20" s="107" t="s">
        <v>61</v>
      </c>
      <c r="E20" s="109">
        <v>70</v>
      </c>
      <c r="F20" s="109" t="str">
        <f t="shared" si="0"/>
        <v>KHÁ</v>
      </c>
      <c r="G20" s="109">
        <f t="shared" si="1"/>
        <v>70</v>
      </c>
      <c r="H20" s="109" t="str">
        <f t="shared" si="0"/>
        <v>KHÁ</v>
      </c>
      <c r="I20" s="112"/>
    </row>
    <row r="21" spans="1:9" s="12" customFormat="1" ht="20.100000000000001" customHeight="1" x14ac:dyDescent="0.2">
      <c r="A21" s="109">
        <v>10</v>
      </c>
      <c r="B21" s="110" t="s">
        <v>62</v>
      </c>
      <c r="C21" s="106" t="s">
        <v>63</v>
      </c>
      <c r="D21" s="107" t="s">
        <v>61</v>
      </c>
      <c r="E21" s="109">
        <v>67</v>
      </c>
      <c r="F21" s="109" t="str">
        <f t="shared" si="0"/>
        <v>TB</v>
      </c>
      <c r="G21" s="109">
        <f t="shared" si="1"/>
        <v>67</v>
      </c>
      <c r="H21" s="109" t="str">
        <f t="shared" si="0"/>
        <v>TB</v>
      </c>
      <c r="I21" s="111"/>
    </row>
    <row r="22" spans="1:9" s="12" customFormat="1" ht="20.100000000000001" customHeight="1" x14ac:dyDescent="0.2">
      <c r="A22" s="109">
        <v>11</v>
      </c>
      <c r="B22" s="110" t="s">
        <v>64</v>
      </c>
      <c r="C22" s="106" t="s">
        <v>65</v>
      </c>
      <c r="D22" s="107" t="s">
        <v>66</v>
      </c>
      <c r="E22" s="109">
        <v>70</v>
      </c>
      <c r="F22" s="109" t="str">
        <f t="shared" si="0"/>
        <v>KHÁ</v>
      </c>
      <c r="G22" s="109">
        <f t="shared" si="1"/>
        <v>70</v>
      </c>
      <c r="H22" s="109" t="str">
        <f t="shared" si="0"/>
        <v>KHÁ</v>
      </c>
      <c r="I22" s="111"/>
    </row>
    <row r="23" spans="1:9" s="12" customFormat="1" ht="20.100000000000001" customHeight="1" x14ac:dyDescent="0.2">
      <c r="A23" s="109">
        <v>12</v>
      </c>
      <c r="B23" s="110" t="s">
        <v>67</v>
      </c>
      <c r="C23" s="106" t="s">
        <v>68</v>
      </c>
      <c r="D23" s="107" t="s">
        <v>69</v>
      </c>
      <c r="E23" s="109">
        <v>67</v>
      </c>
      <c r="F23" s="109" t="str">
        <f t="shared" si="0"/>
        <v>TB</v>
      </c>
      <c r="G23" s="109">
        <f t="shared" si="1"/>
        <v>67</v>
      </c>
      <c r="H23" s="109" t="str">
        <f t="shared" si="0"/>
        <v>TB</v>
      </c>
      <c r="I23" s="111"/>
    </row>
    <row r="24" spans="1:9" s="12" customFormat="1" ht="20.100000000000001" customHeight="1" x14ac:dyDescent="0.2">
      <c r="A24" s="109">
        <v>13</v>
      </c>
      <c r="B24" s="110" t="s">
        <v>70</v>
      </c>
      <c r="C24" s="106" t="s">
        <v>71</v>
      </c>
      <c r="D24" s="107" t="s">
        <v>72</v>
      </c>
      <c r="E24" s="109">
        <v>75</v>
      </c>
      <c r="F24" s="109" t="str">
        <f t="shared" si="0"/>
        <v>KHÁ</v>
      </c>
      <c r="G24" s="109">
        <f t="shared" si="1"/>
        <v>75</v>
      </c>
      <c r="H24" s="109" t="str">
        <f t="shared" si="0"/>
        <v>KHÁ</v>
      </c>
      <c r="I24" s="111"/>
    </row>
    <row r="25" spans="1:9" s="12" customFormat="1" ht="20.100000000000001" customHeight="1" x14ac:dyDescent="0.2">
      <c r="A25" s="109">
        <v>14</v>
      </c>
      <c r="B25" s="110" t="s">
        <v>73</v>
      </c>
      <c r="C25" s="106" t="s">
        <v>74</v>
      </c>
      <c r="D25" s="107" t="s">
        <v>72</v>
      </c>
      <c r="E25" s="109">
        <v>67</v>
      </c>
      <c r="F25" s="109" t="str">
        <f t="shared" si="0"/>
        <v>TB</v>
      </c>
      <c r="G25" s="109">
        <f t="shared" si="1"/>
        <v>67</v>
      </c>
      <c r="H25" s="109" t="str">
        <f t="shared" si="0"/>
        <v>TB</v>
      </c>
      <c r="I25" s="112"/>
    </row>
    <row r="26" spans="1:9" s="12" customFormat="1" ht="20.100000000000001" customHeight="1" x14ac:dyDescent="0.2">
      <c r="A26" s="109">
        <v>15</v>
      </c>
      <c r="B26" s="110" t="s">
        <v>75</v>
      </c>
      <c r="C26" s="106" t="s">
        <v>76</v>
      </c>
      <c r="D26" s="107" t="s">
        <v>77</v>
      </c>
      <c r="E26" s="109">
        <v>71</v>
      </c>
      <c r="F26" s="109" t="str">
        <f t="shared" si="0"/>
        <v>KHÁ</v>
      </c>
      <c r="G26" s="109">
        <f t="shared" si="1"/>
        <v>71</v>
      </c>
      <c r="H26" s="109" t="str">
        <f t="shared" si="0"/>
        <v>KHÁ</v>
      </c>
      <c r="I26" s="111"/>
    </row>
    <row r="27" spans="1:9" s="12" customFormat="1" ht="20.100000000000001" customHeight="1" x14ac:dyDescent="0.2">
      <c r="A27" s="109">
        <v>16</v>
      </c>
      <c r="B27" s="110" t="s">
        <v>78</v>
      </c>
      <c r="C27" s="106" t="s">
        <v>79</v>
      </c>
      <c r="D27" s="107" t="s">
        <v>80</v>
      </c>
      <c r="E27" s="109">
        <v>67</v>
      </c>
      <c r="F27" s="109" t="str">
        <f t="shared" si="0"/>
        <v>TB</v>
      </c>
      <c r="G27" s="109">
        <f t="shared" si="1"/>
        <v>67</v>
      </c>
      <c r="H27" s="109" t="str">
        <f t="shared" si="0"/>
        <v>TB</v>
      </c>
      <c r="I27" s="112"/>
    </row>
    <row r="28" spans="1:9" s="12" customFormat="1" ht="20.100000000000001" customHeight="1" x14ac:dyDescent="0.2">
      <c r="A28" s="109">
        <v>17</v>
      </c>
      <c r="B28" s="110" t="s">
        <v>81</v>
      </c>
      <c r="C28" s="106" t="s">
        <v>82</v>
      </c>
      <c r="D28" s="107" t="s">
        <v>80</v>
      </c>
      <c r="E28" s="109">
        <v>67</v>
      </c>
      <c r="F28" s="109" t="str">
        <f t="shared" si="0"/>
        <v>TB</v>
      </c>
      <c r="G28" s="109">
        <f t="shared" si="1"/>
        <v>67</v>
      </c>
      <c r="H28" s="109" t="str">
        <f t="shared" si="0"/>
        <v>TB</v>
      </c>
      <c r="I28" s="111"/>
    </row>
    <row r="29" spans="1:9" s="12" customFormat="1" ht="20.100000000000001" customHeight="1" x14ac:dyDescent="0.2">
      <c r="A29" s="109">
        <v>18</v>
      </c>
      <c r="B29" s="110" t="s">
        <v>83</v>
      </c>
      <c r="C29" s="106" t="s">
        <v>84</v>
      </c>
      <c r="D29" s="107" t="s">
        <v>85</v>
      </c>
      <c r="E29" s="109">
        <v>70</v>
      </c>
      <c r="F29" s="109" t="str">
        <f t="shared" si="0"/>
        <v>KHÁ</v>
      </c>
      <c r="G29" s="109">
        <f t="shared" si="1"/>
        <v>70</v>
      </c>
      <c r="H29" s="109" t="str">
        <f t="shared" si="0"/>
        <v>KHÁ</v>
      </c>
      <c r="I29" s="111"/>
    </row>
    <row r="30" spans="1:9" s="12" customFormat="1" ht="20.100000000000001" customHeight="1" x14ac:dyDescent="0.2">
      <c r="A30" s="109">
        <v>19</v>
      </c>
      <c r="B30" s="110" t="s">
        <v>86</v>
      </c>
      <c r="C30" s="106" t="s">
        <v>87</v>
      </c>
      <c r="D30" s="107" t="s">
        <v>88</v>
      </c>
      <c r="E30" s="109">
        <v>67</v>
      </c>
      <c r="F30" s="109" t="str">
        <f t="shared" si="0"/>
        <v>TB</v>
      </c>
      <c r="G30" s="109">
        <f t="shared" si="1"/>
        <v>67</v>
      </c>
      <c r="H30" s="109" t="str">
        <f t="shared" si="0"/>
        <v>TB</v>
      </c>
      <c r="I30" s="111"/>
    </row>
    <row r="31" spans="1:9" s="12" customFormat="1" ht="20.100000000000001" customHeight="1" x14ac:dyDescent="0.2">
      <c r="A31" s="109">
        <v>20</v>
      </c>
      <c r="B31" s="110" t="s">
        <v>89</v>
      </c>
      <c r="C31" s="106" t="s">
        <v>90</v>
      </c>
      <c r="D31" s="107" t="s">
        <v>91</v>
      </c>
      <c r="E31" s="109">
        <v>67</v>
      </c>
      <c r="F31" s="109" t="str">
        <f t="shared" si="0"/>
        <v>TB</v>
      </c>
      <c r="G31" s="109">
        <f t="shared" si="1"/>
        <v>67</v>
      </c>
      <c r="H31" s="109" t="str">
        <f t="shared" si="0"/>
        <v>TB</v>
      </c>
      <c r="I31" s="111"/>
    </row>
    <row r="32" spans="1:9" s="12" customFormat="1" ht="20.100000000000001" customHeight="1" x14ac:dyDescent="0.2">
      <c r="A32" s="109">
        <v>21</v>
      </c>
      <c r="B32" s="110" t="s">
        <v>92</v>
      </c>
      <c r="C32" s="106" t="s">
        <v>93</v>
      </c>
      <c r="D32" s="107" t="s">
        <v>94</v>
      </c>
      <c r="E32" s="109">
        <v>67</v>
      </c>
      <c r="F32" s="109" t="str">
        <f t="shared" si="0"/>
        <v>TB</v>
      </c>
      <c r="G32" s="109">
        <f t="shared" si="1"/>
        <v>67</v>
      </c>
      <c r="H32" s="109" t="str">
        <f t="shared" si="0"/>
        <v>TB</v>
      </c>
      <c r="I32" s="111"/>
    </row>
    <row r="33" spans="1:9" s="12" customFormat="1" ht="20.100000000000001" customHeight="1" x14ac:dyDescent="0.2">
      <c r="A33" s="109">
        <v>22</v>
      </c>
      <c r="B33" s="110" t="s">
        <v>95</v>
      </c>
      <c r="C33" s="106" t="s">
        <v>96</v>
      </c>
      <c r="D33" s="107" t="s">
        <v>97</v>
      </c>
      <c r="E33" s="109">
        <v>71</v>
      </c>
      <c r="F33" s="109" t="str">
        <f t="shared" si="0"/>
        <v>KHÁ</v>
      </c>
      <c r="G33" s="109">
        <f t="shared" si="1"/>
        <v>71</v>
      </c>
      <c r="H33" s="109" t="str">
        <f t="shared" si="0"/>
        <v>KHÁ</v>
      </c>
      <c r="I33" s="111"/>
    </row>
    <row r="34" spans="1:9" s="12" customFormat="1" ht="20.100000000000001" customHeight="1" x14ac:dyDescent="0.2">
      <c r="A34" s="109">
        <v>23</v>
      </c>
      <c r="B34" s="110" t="s">
        <v>98</v>
      </c>
      <c r="C34" s="106" t="s">
        <v>99</v>
      </c>
      <c r="D34" s="107" t="s">
        <v>100</v>
      </c>
      <c r="E34" s="109">
        <v>70</v>
      </c>
      <c r="F34" s="109" t="str">
        <f t="shared" si="0"/>
        <v>KHÁ</v>
      </c>
      <c r="G34" s="109">
        <f t="shared" si="1"/>
        <v>70</v>
      </c>
      <c r="H34" s="109" t="str">
        <f t="shared" si="0"/>
        <v>KHÁ</v>
      </c>
      <c r="I34" s="111"/>
    </row>
    <row r="35" spans="1:9" s="12" customFormat="1" ht="20.100000000000001" customHeight="1" x14ac:dyDescent="0.2">
      <c r="A35" s="109">
        <v>24</v>
      </c>
      <c r="B35" s="110" t="s">
        <v>101</v>
      </c>
      <c r="C35" s="106" t="s">
        <v>102</v>
      </c>
      <c r="D35" s="107" t="s">
        <v>103</v>
      </c>
      <c r="E35" s="109">
        <v>77</v>
      </c>
      <c r="F35" s="109" t="str">
        <f t="shared" si="0"/>
        <v>KHÁ</v>
      </c>
      <c r="G35" s="109">
        <f t="shared" si="1"/>
        <v>77</v>
      </c>
      <c r="H35" s="109" t="str">
        <f t="shared" si="0"/>
        <v>KHÁ</v>
      </c>
      <c r="I35" s="111"/>
    </row>
    <row r="36" spans="1:9" s="12" customFormat="1" ht="20.100000000000001" customHeight="1" x14ac:dyDescent="0.2">
      <c r="A36" s="109">
        <v>25</v>
      </c>
      <c r="B36" s="110" t="s">
        <v>104</v>
      </c>
      <c r="C36" s="106" t="s">
        <v>105</v>
      </c>
      <c r="D36" s="107" t="s">
        <v>106</v>
      </c>
      <c r="E36" s="109">
        <v>70</v>
      </c>
      <c r="F36" s="109" t="str">
        <f t="shared" si="0"/>
        <v>KHÁ</v>
      </c>
      <c r="G36" s="109">
        <f t="shared" si="1"/>
        <v>70</v>
      </c>
      <c r="H36" s="109" t="str">
        <f t="shared" si="0"/>
        <v>KHÁ</v>
      </c>
      <c r="I36" s="111"/>
    </row>
    <row r="37" spans="1:9" s="12" customFormat="1" ht="20.100000000000001" customHeight="1" x14ac:dyDescent="0.2">
      <c r="A37" s="109">
        <v>26</v>
      </c>
      <c r="B37" s="110" t="s">
        <v>107</v>
      </c>
      <c r="C37" s="106" t="s">
        <v>108</v>
      </c>
      <c r="D37" s="107" t="s">
        <v>109</v>
      </c>
      <c r="E37" s="109">
        <v>77</v>
      </c>
      <c r="F37" s="109" t="str">
        <f t="shared" si="0"/>
        <v>KHÁ</v>
      </c>
      <c r="G37" s="109">
        <f t="shared" si="1"/>
        <v>77</v>
      </c>
      <c r="H37" s="109" t="str">
        <f t="shared" si="0"/>
        <v>KHÁ</v>
      </c>
      <c r="I37" s="111"/>
    </row>
    <row r="38" spans="1:9" s="12" customFormat="1" ht="20.100000000000001" customHeight="1" x14ac:dyDescent="0.2">
      <c r="A38" s="109">
        <v>27</v>
      </c>
      <c r="B38" s="110" t="s">
        <v>110</v>
      </c>
      <c r="C38" s="106" t="s">
        <v>111</v>
      </c>
      <c r="D38" s="107" t="s">
        <v>112</v>
      </c>
      <c r="E38" s="109">
        <v>67</v>
      </c>
      <c r="F38" s="109" t="str">
        <f t="shared" si="0"/>
        <v>TB</v>
      </c>
      <c r="G38" s="109">
        <f t="shared" si="1"/>
        <v>67</v>
      </c>
      <c r="H38" s="109" t="str">
        <f t="shared" si="0"/>
        <v>TB</v>
      </c>
      <c r="I38" s="111"/>
    </row>
    <row r="39" spans="1:9" s="12" customFormat="1" ht="20.100000000000001" customHeight="1" x14ac:dyDescent="0.2">
      <c r="A39" s="109">
        <v>28</v>
      </c>
      <c r="B39" s="110" t="s">
        <v>113</v>
      </c>
      <c r="C39" s="106" t="s">
        <v>114</v>
      </c>
      <c r="D39" s="107" t="s">
        <v>115</v>
      </c>
      <c r="E39" s="109">
        <v>70</v>
      </c>
      <c r="F39" s="109" t="str">
        <f t="shared" si="0"/>
        <v>KHÁ</v>
      </c>
      <c r="G39" s="109">
        <f t="shared" si="1"/>
        <v>70</v>
      </c>
      <c r="H39" s="109" t="str">
        <f t="shared" si="0"/>
        <v>KHÁ</v>
      </c>
      <c r="I39" s="113"/>
    </row>
    <row r="40" spans="1:9" s="12" customFormat="1" ht="20.100000000000001" customHeight="1" x14ac:dyDescent="0.2">
      <c r="A40" s="109">
        <v>29</v>
      </c>
      <c r="B40" s="110" t="s">
        <v>116</v>
      </c>
      <c r="C40" s="106" t="s">
        <v>117</v>
      </c>
      <c r="D40" s="107" t="s">
        <v>118</v>
      </c>
      <c r="E40" s="109">
        <v>67</v>
      </c>
      <c r="F40" s="109" t="str">
        <f t="shared" si="0"/>
        <v>TB</v>
      </c>
      <c r="G40" s="109">
        <f t="shared" si="1"/>
        <v>67</v>
      </c>
      <c r="H40" s="109" t="str">
        <f t="shared" si="0"/>
        <v>TB</v>
      </c>
      <c r="I40" s="111"/>
    </row>
    <row r="41" spans="1:9" s="12" customFormat="1" ht="20.100000000000001" customHeight="1" x14ac:dyDescent="0.2">
      <c r="A41" s="109">
        <v>30</v>
      </c>
      <c r="B41" s="110" t="s">
        <v>119</v>
      </c>
      <c r="C41" s="106" t="s">
        <v>120</v>
      </c>
      <c r="D41" s="107" t="s">
        <v>121</v>
      </c>
      <c r="E41" s="109">
        <v>67</v>
      </c>
      <c r="F41" s="109" t="str">
        <f t="shared" si="0"/>
        <v>TB</v>
      </c>
      <c r="G41" s="109">
        <f t="shared" si="1"/>
        <v>67</v>
      </c>
      <c r="H41" s="109" t="str">
        <f t="shared" si="0"/>
        <v>TB</v>
      </c>
      <c r="I41" s="112"/>
    </row>
    <row r="42" spans="1:9" s="12" customFormat="1" ht="20.100000000000001" customHeight="1" x14ac:dyDescent="0.2">
      <c r="A42" s="109">
        <v>31</v>
      </c>
      <c r="B42" s="110" t="s">
        <v>122</v>
      </c>
      <c r="C42" s="106" t="s">
        <v>123</v>
      </c>
      <c r="D42" s="107" t="s">
        <v>124</v>
      </c>
      <c r="E42" s="109">
        <v>66</v>
      </c>
      <c r="F42" s="109" t="str">
        <f t="shared" si="0"/>
        <v>TB</v>
      </c>
      <c r="G42" s="109">
        <f t="shared" si="1"/>
        <v>66</v>
      </c>
      <c r="H42" s="109" t="str">
        <f t="shared" si="0"/>
        <v>TB</v>
      </c>
      <c r="I42" s="111"/>
    </row>
    <row r="43" spans="1:9" s="12" customFormat="1" ht="20.100000000000001" customHeight="1" x14ac:dyDescent="0.2">
      <c r="A43" s="109">
        <v>32</v>
      </c>
      <c r="B43" s="110" t="s">
        <v>125</v>
      </c>
      <c r="C43" s="106" t="s">
        <v>126</v>
      </c>
      <c r="D43" s="107" t="s">
        <v>127</v>
      </c>
      <c r="E43" s="109">
        <v>67</v>
      </c>
      <c r="F43" s="109" t="str">
        <f t="shared" si="0"/>
        <v>TB</v>
      </c>
      <c r="G43" s="109">
        <f t="shared" si="1"/>
        <v>67</v>
      </c>
      <c r="H43" s="109" t="str">
        <f t="shared" si="0"/>
        <v>TB</v>
      </c>
      <c r="I43" s="111"/>
    </row>
    <row r="44" spans="1:9" s="12" customFormat="1" ht="20.100000000000001" customHeight="1" x14ac:dyDescent="0.2">
      <c r="A44" s="109">
        <v>33</v>
      </c>
      <c r="B44" s="110" t="s">
        <v>128</v>
      </c>
      <c r="C44" s="106" t="s">
        <v>129</v>
      </c>
      <c r="D44" s="107" t="s">
        <v>130</v>
      </c>
      <c r="E44" s="109">
        <v>67</v>
      </c>
      <c r="F44" s="109" t="str">
        <f t="shared" si="0"/>
        <v>TB</v>
      </c>
      <c r="G44" s="109">
        <f t="shared" si="1"/>
        <v>67</v>
      </c>
      <c r="H44" s="109" t="str">
        <f t="shared" si="0"/>
        <v>TB</v>
      </c>
      <c r="I44" s="111"/>
    </row>
    <row r="45" spans="1:9" s="12" customFormat="1" ht="20.100000000000001" customHeight="1" x14ac:dyDescent="0.2">
      <c r="A45" s="109">
        <v>34</v>
      </c>
      <c r="B45" s="110" t="s">
        <v>131</v>
      </c>
      <c r="C45" s="106" t="s">
        <v>132</v>
      </c>
      <c r="D45" s="107" t="s">
        <v>133</v>
      </c>
      <c r="E45" s="109">
        <v>71</v>
      </c>
      <c r="F45" s="109" t="str">
        <f t="shared" si="0"/>
        <v>KHÁ</v>
      </c>
      <c r="G45" s="109">
        <f t="shared" si="1"/>
        <v>71</v>
      </c>
      <c r="H45" s="109" t="str">
        <f t="shared" si="0"/>
        <v>KHÁ</v>
      </c>
      <c r="I45" s="111"/>
    </row>
    <row r="46" spans="1:9" s="12" customFormat="1" ht="20.100000000000001" customHeight="1" x14ac:dyDescent="0.2">
      <c r="A46" s="109">
        <v>35</v>
      </c>
      <c r="B46" s="110" t="s">
        <v>134</v>
      </c>
      <c r="C46" s="106" t="s">
        <v>135</v>
      </c>
      <c r="D46" s="107" t="s">
        <v>133</v>
      </c>
      <c r="E46" s="109">
        <v>67</v>
      </c>
      <c r="F46" s="109" t="str">
        <f t="shared" si="0"/>
        <v>TB</v>
      </c>
      <c r="G46" s="109">
        <f t="shared" si="1"/>
        <v>67</v>
      </c>
      <c r="H46" s="109" t="str">
        <f t="shared" si="0"/>
        <v>TB</v>
      </c>
      <c r="I46" s="111"/>
    </row>
    <row r="47" spans="1:9" s="12" customFormat="1" ht="20.100000000000001" customHeight="1" x14ac:dyDescent="0.2">
      <c r="A47" s="109">
        <v>36</v>
      </c>
      <c r="B47" s="110" t="s">
        <v>136</v>
      </c>
      <c r="C47" s="106" t="s">
        <v>137</v>
      </c>
      <c r="D47" s="107" t="s">
        <v>133</v>
      </c>
      <c r="E47" s="109">
        <v>71</v>
      </c>
      <c r="F47" s="109" t="str">
        <f t="shared" si="0"/>
        <v>KHÁ</v>
      </c>
      <c r="G47" s="109">
        <f t="shared" si="1"/>
        <v>71</v>
      </c>
      <c r="H47" s="109" t="str">
        <f t="shared" si="0"/>
        <v>KHÁ</v>
      </c>
      <c r="I47" s="111"/>
    </row>
    <row r="48" spans="1:9" s="12" customFormat="1" ht="20.100000000000001" customHeight="1" x14ac:dyDescent="0.2">
      <c r="A48" s="109">
        <v>37</v>
      </c>
      <c r="B48" s="110" t="s">
        <v>138</v>
      </c>
      <c r="C48" s="106" t="s">
        <v>139</v>
      </c>
      <c r="D48" s="107" t="s">
        <v>140</v>
      </c>
      <c r="E48" s="109">
        <v>71</v>
      </c>
      <c r="F48" s="109" t="str">
        <f t="shared" si="0"/>
        <v>KHÁ</v>
      </c>
      <c r="G48" s="109">
        <f t="shared" si="1"/>
        <v>71</v>
      </c>
      <c r="H48" s="109" t="str">
        <f t="shared" si="0"/>
        <v>KHÁ</v>
      </c>
      <c r="I48" s="111"/>
    </row>
    <row r="49" spans="1:9" s="12" customFormat="1" ht="20.100000000000001" customHeight="1" x14ac:dyDescent="0.2">
      <c r="A49" s="109">
        <v>38</v>
      </c>
      <c r="B49" s="110" t="s">
        <v>141</v>
      </c>
      <c r="C49" s="106" t="s">
        <v>142</v>
      </c>
      <c r="D49" s="107" t="s">
        <v>143</v>
      </c>
      <c r="E49" s="109">
        <v>71</v>
      </c>
      <c r="F49" s="109" t="str">
        <f t="shared" si="0"/>
        <v>KHÁ</v>
      </c>
      <c r="G49" s="109">
        <f t="shared" si="1"/>
        <v>71</v>
      </c>
      <c r="H49" s="109" t="str">
        <f t="shared" si="0"/>
        <v>KHÁ</v>
      </c>
      <c r="I49" s="111"/>
    </row>
    <row r="50" spans="1:9" s="12" customFormat="1" ht="20.100000000000001" customHeight="1" x14ac:dyDescent="0.2">
      <c r="A50" s="109">
        <v>39</v>
      </c>
      <c r="B50" s="110" t="s">
        <v>144</v>
      </c>
      <c r="C50" s="106" t="s">
        <v>145</v>
      </c>
      <c r="D50" s="107" t="s">
        <v>146</v>
      </c>
      <c r="E50" s="109">
        <v>71</v>
      </c>
      <c r="F50" s="109" t="str">
        <f t="shared" si="0"/>
        <v>KHÁ</v>
      </c>
      <c r="G50" s="109">
        <f t="shared" si="1"/>
        <v>71</v>
      </c>
      <c r="H50" s="109" t="str">
        <f t="shared" si="0"/>
        <v>KHÁ</v>
      </c>
      <c r="I50" s="111"/>
    </row>
    <row r="51" spans="1:9" s="12" customFormat="1" ht="20.100000000000001" customHeight="1" x14ac:dyDescent="0.2">
      <c r="A51" s="109">
        <v>40</v>
      </c>
      <c r="B51" s="110" t="s">
        <v>147</v>
      </c>
      <c r="C51" s="106" t="s">
        <v>148</v>
      </c>
      <c r="D51" s="107" t="s">
        <v>146</v>
      </c>
      <c r="E51" s="109">
        <v>71</v>
      </c>
      <c r="F51" s="109" t="str">
        <f t="shared" si="0"/>
        <v>KHÁ</v>
      </c>
      <c r="G51" s="109">
        <f t="shared" si="1"/>
        <v>71</v>
      </c>
      <c r="H51" s="109" t="str">
        <f t="shared" si="0"/>
        <v>KHÁ</v>
      </c>
      <c r="I51" s="111"/>
    </row>
    <row r="52" spans="1:9" s="12" customFormat="1" ht="20.100000000000001" customHeight="1" x14ac:dyDescent="0.2">
      <c r="A52" s="109">
        <v>41</v>
      </c>
      <c r="B52" s="110" t="s">
        <v>149</v>
      </c>
      <c r="C52" s="106" t="s">
        <v>150</v>
      </c>
      <c r="D52" s="107" t="s">
        <v>151</v>
      </c>
      <c r="E52" s="109">
        <v>66</v>
      </c>
      <c r="F52" s="109" t="str">
        <f t="shared" si="0"/>
        <v>TB</v>
      </c>
      <c r="G52" s="109">
        <f t="shared" si="1"/>
        <v>66</v>
      </c>
      <c r="H52" s="109" t="str">
        <f t="shared" si="0"/>
        <v>TB</v>
      </c>
      <c r="I52" s="112"/>
    </row>
    <row r="53" spans="1:9" s="12" customFormat="1" ht="20.100000000000001" customHeight="1" x14ac:dyDescent="0.2">
      <c r="A53" s="109">
        <v>42</v>
      </c>
      <c r="B53" s="110" t="s">
        <v>152</v>
      </c>
      <c r="C53" s="106" t="s">
        <v>153</v>
      </c>
      <c r="D53" s="107" t="s">
        <v>154</v>
      </c>
      <c r="E53" s="109">
        <v>67</v>
      </c>
      <c r="F53" s="109" t="str">
        <f t="shared" si="0"/>
        <v>TB</v>
      </c>
      <c r="G53" s="109">
        <f t="shared" si="1"/>
        <v>67</v>
      </c>
      <c r="H53" s="109" t="str">
        <f t="shared" si="0"/>
        <v>TB</v>
      </c>
      <c r="I53" s="111"/>
    </row>
    <row r="54" spans="1:9" s="12" customFormat="1" ht="20.100000000000001" customHeight="1" x14ac:dyDescent="0.2">
      <c r="A54" s="109">
        <v>43</v>
      </c>
      <c r="B54" s="110" t="s">
        <v>155</v>
      </c>
      <c r="C54" s="106" t="s">
        <v>156</v>
      </c>
      <c r="D54" s="107" t="s">
        <v>157</v>
      </c>
      <c r="E54" s="109">
        <v>71</v>
      </c>
      <c r="F54" s="109" t="str">
        <f t="shared" si="0"/>
        <v>KHÁ</v>
      </c>
      <c r="G54" s="109">
        <f t="shared" si="1"/>
        <v>71</v>
      </c>
      <c r="H54" s="109" t="str">
        <f t="shared" si="0"/>
        <v>KHÁ</v>
      </c>
      <c r="I54" s="112"/>
    </row>
    <row r="55" spans="1:9" s="12" customFormat="1" ht="20.100000000000001" customHeight="1" x14ac:dyDescent="0.2">
      <c r="A55" s="109">
        <v>44</v>
      </c>
      <c r="B55" s="110" t="s">
        <v>158</v>
      </c>
      <c r="C55" s="106" t="s">
        <v>159</v>
      </c>
      <c r="D55" s="107" t="s">
        <v>160</v>
      </c>
      <c r="E55" s="109">
        <v>70</v>
      </c>
      <c r="F55" s="109" t="str">
        <f t="shared" si="0"/>
        <v>KHÁ</v>
      </c>
      <c r="G55" s="109">
        <f t="shared" si="1"/>
        <v>70</v>
      </c>
      <c r="H55" s="109" t="str">
        <f t="shared" si="0"/>
        <v>KHÁ</v>
      </c>
      <c r="I55" s="111"/>
    </row>
    <row r="56" spans="1:9" s="12" customFormat="1" ht="20.100000000000001" customHeight="1" x14ac:dyDescent="0.2">
      <c r="A56" s="109">
        <v>45</v>
      </c>
      <c r="B56" s="110" t="s">
        <v>161</v>
      </c>
      <c r="C56" s="106" t="s">
        <v>162</v>
      </c>
      <c r="D56" s="107" t="s">
        <v>163</v>
      </c>
      <c r="E56" s="109">
        <v>71</v>
      </c>
      <c r="F56" s="109" t="str">
        <f t="shared" si="0"/>
        <v>KHÁ</v>
      </c>
      <c r="G56" s="109">
        <f t="shared" si="1"/>
        <v>71</v>
      </c>
      <c r="H56" s="109" t="str">
        <f t="shared" si="0"/>
        <v>KHÁ</v>
      </c>
      <c r="I56" s="112"/>
    </row>
    <row r="57" spans="1:9" ht="24.95" customHeight="1" thickBot="1" x14ac:dyDescent="0.35">
      <c r="C57" s="93" t="s">
        <v>15</v>
      </c>
      <c r="D57" s="93"/>
      <c r="E57" s="93"/>
      <c r="F57" s="93"/>
      <c r="G57" s="93"/>
      <c r="H57" s="93"/>
      <c r="I57" s="93"/>
    </row>
    <row r="58" spans="1:9" ht="24.95" customHeight="1" x14ac:dyDescent="0.25">
      <c r="C58" s="94" t="s">
        <v>16</v>
      </c>
      <c r="D58" s="27"/>
      <c r="E58" s="96" t="s">
        <v>10</v>
      </c>
      <c r="F58" s="97"/>
      <c r="G58" s="98" t="s">
        <v>11</v>
      </c>
      <c r="H58" s="99"/>
      <c r="I58" s="100" t="s">
        <v>12</v>
      </c>
    </row>
    <row r="59" spans="1:9" s="12" customFormat="1" ht="24.95" customHeight="1" x14ac:dyDescent="0.2">
      <c r="C59" s="95"/>
      <c r="D59" s="28"/>
      <c r="E59" s="13" t="s">
        <v>17</v>
      </c>
      <c r="F59" s="16" t="s">
        <v>18</v>
      </c>
      <c r="G59" s="13" t="s">
        <v>17</v>
      </c>
      <c r="H59" s="16" t="s">
        <v>18</v>
      </c>
      <c r="I59" s="101"/>
    </row>
    <row r="60" spans="1:9" ht="24.95" customHeight="1" x14ac:dyDescent="0.25">
      <c r="C60" s="34" t="s">
        <v>19</v>
      </c>
      <c r="D60" s="60"/>
      <c r="E60" s="70">
        <f>COUNTIF($F$12:$F$56,"XUẤT SẮC")</f>
        <v>0</v>
      </c>
      <c r="F60" s="71">
        <f>ROUND(E60/45*100,1)</f>
        <v>0</v>
      </c>
      <c r="G60" s="70">
        <f>COUNTIF($H$12:$H$56,"XUẤT SẮC")</f>
        <v>0</v>
      </c>
      <c r="H60" s="71">
        <f>ROUND(G60/45*100,1)</f>
        <v>0</v>
      </c>
      <c r="I60" s="20"/>
    </row>
    <row r="61" spans="1:9" ht="24.95" customHeight="1" x14ac:dyDescent="0.25">
      <c r="C61" s="34" t="s">
        <v>20</v>
      </c>
      <c r="D61" s="60"/>
      <c r="E61" s="70">
        <f>COUNTIF($F$12:$F$56,"TỐT")</f>
        <v>0</v>
      </c>
      <c r="F61" s="71">
        <f t="shared" ref="F61:F65" si="2">ROUND(E61/45*100,1)</f>
        <v>0</v>
      </c>
      <c r="G61" s="70">
        <f>COUNTIF($H$12:$H$56,"TỐT")</f>
        <v>0</v>
      </c>
      <c r="H61" s="71">
        <f t="shared" ref="H61:H65" si="3">ROUND(G61/45*100,1)</f>
        <v>0</v>
      </c>
      <c r="I61" s="20"/>
    </row>
    <row r="62" spans="1:9" ht="24.95" customHeight="1" x14ac:dyDescent="0.25">
      <c r="C62" s="34" t="s">
        <v>21</v>
      </c>
      <c r="D62" s="60"/>
      <c r="E62" s="70">
        <f>COUNTIF($F$12:$F$56,"KHÁ")</f>
        <v>24</v>
      </c>
      <c r="F62" s="71">
        <f t="shared" si="2"/>
        <v>53.3</v>
      </c>
      <c r="G62" s="70">
        <f>COUNTIF($H$12:$H$56,"KHÁ")</f>
        <v>24</v>
      </c>
      <c r="H62" s="71">
        <f t="shared" si="3"/>
        <v>53.3</v>
      </c>
      <c r="I62" s="20"/>
    </row>
    <row r="63" spans="1:9" ht="24.95" customHeight="1" x14ac:dyDescent="0.25">
      <c r="C63" s="34" t="s">
        <v>23</v>
      </c>
      <c r="D63" s="60"/>
      <c r="E63" s="70">
        <f>COUNTIF($F$12:$F$56,"TB")</f>
        <v>20</v>
      </c>
      <c r="F63" s="71">
        <f t="shared" si="2"/>
        <v>44.4</v>
      </c>
      <c r="G63" s="70">
        <f>COUNTIF($H$12:$H$56,"TB")</f>
        <v>20</v>
      </c>
      <c r="H63" s="71">
        <f t="shared" si="3"/>
        <v>44.4</v>
      </c>
      <c r="I63" s="20"/>
    </row>
    <row r="64" spans="1:9" ht="24.95" customHeight="1" x14ac:dyDescent="0.25">
      <c r="C64" s="34" t="s">
        <v>24</v>
      </c>
      <c r="D64" s="60"/>
      <c r="E64" s="70">
        <f>COUNTIF($F$12:$F$56,"YẾU")</f>
        <v>1</v>
      </c>
      <c r="F64" s="71">
        <f t="shared" si="2"/>
        <v>2.2000000000000002</v>
      </c>
      <c r="G64" s="70">
        <f>COUNTIF($H$12:$H$56,"YẾU")</f>
        <v>1</v>
      </c>
      <c r="H64" s="71">
        <f t="shared" si="3"/>
        <v>2.2000000000000002</v>
      </c>
      <c r="I64" s="20"/>
    </row>
    <row r="65" spans="1:9" ht="24.95" customHeight="1" thickBot="1" x14ac:dyDescent="0.3">
      <c r="C65" s="35" t="s">
        <v>34</v>
      </c>
      <c r="D65" s="29"/>
      <c r="E65" s="72">
        <f>COUNTIF($F$12:$F$56,"Không xếp loại")</f>
        <v>0</v>
      </c>
      <c r="F65" s="73">
        <f t="shared" si="2"/>
        <v>0</v>
      </c>
      <c r="G65" s="72">
        <f>COUNTIF($H$12:$H$56,"Không xếp loại")</f>
        <v>0</v>
      </c>
      <c r="H65" s="73">
        <f t="shared" si="3"/>
        <v>0</v>
      </c>
      <c r="I65" s="24"/>
    </row>
    <row r="66" spans="1:9" ht="12" customHeight="1" x14ac:dyDescent="0.25">
      <c r="C66" s="25"/>
      <c r="D66" s="25"/>
    </row>
    <row r="67" spans="1:9" ht="18" customHeight="1" x14ac:dyDescent="0.25">
      <c r="E67" s="92" t="s">
        <v>32</v>
      </c>
      <c r="F67" s="92"/>
      <c r="G67" s="92"/>
      <c r="H67" s="92"/>
      <c r="I67" s="92"/>
    </row>
    <row r="68" spans="1:9" ht="18" customHeight="1" x14ac:dyDescent="0.25">
      <c r="A68" s="76" t="s">
        <v>11</v>
      </c>
      <c r="B68" s="76"/>
      <c r="C68" s="76"/>
      <c r="D68" s="76" t="s">
        <v>10</v>
      </c>
      <c r="E68" s="76"/>
      <c r="F68" s="76"/>
      <c r="G68" s="76"/>
      <c r="H68" s="76" t="s">
        <v>26</v>
      </c>
      <c r="I68" s="76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ht="18" customHeight="1" x14ac:dyDescent="0.25"/>
    <row r="226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68:C68"/>
    <mergeCell ref="D68:G68"/>
    <mergeCell ref="H68:I68"/>
    <mergeCell ref="C57:I57"/>
    <mergeCell ref="C58:C59"/>
    <mergeCell ref="E58:F58"/>
    <mergeCell ref="G58:H58"/>
    <mergeCell ref="I58:I59"/>
    <mergeCell ref="E67:I67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9" t="s">
        <v>30</v>
      </c>
      <c r="B2" s="79"/>
      <c r="C2" s="79"/>
      <c r="D2" s="79"/>
      <c r="E2" s="80" t="s">
        <v>5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6" t="s">
        <v>2</v>
      </c>
      <c r="B3" s="76"/>
      <c r="C3" s="76"/>
      <c r="D3" s="76"/>
      <c r="E3" s="81" t="s">
        <v>6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6" t="s">
        <v>3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8" t="s">
        <v>7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8" t="s">
        <v>35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2" t="s">
        <v>286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8</v>
      </c>
      <c r="B10" s="121" t="s">
        <v>938</v>
      </c>
      <c r="C10" s="85" t="s">
        <v>9</v>
      </c>
      <c r="D10" s="86"/>
      <c r="E10" s="89" t="s">
        <v>10</v>
      </c>
      <c r="F10" s="90"/>
      <c r="G10" s="89" t="s">
        <v>11</v>
      </c>
      <c r="H10" s="90"/>
      <c r="I10" s="91" t="s">
        <v>12</v>
      </c>
    </row>
    <row r="11" spans="1:20" s="12" customFormat="1" ht="30" customHeight="1" x14ac:dyDescent="0.2">
      <c r="A11" s="84"/>
      <c r="B11" s="122"/>
      <c r="C11" s="87"/>
      <c r="D11" s="88"/>
      <c r="E11" s="13" t="s">
        <v>13</v>
      </c>
      <c r="F11" s="13" t="s">
        <v>14</v>
      </c>
      <c r="G11" s="13" t="s">
        <v>13</v>
      </c>
      <c r="H11" s="13" t="s">
        <v>14</v>
      </c>
      <c r="I11" s="84"/>
    </row>
    <row r="12" spans="1:20" s="12" customFormat="1" ht="20.100000000000001" customHeight="1" x14ac:dyDescent="0.2">
      <c r="A12" s="109">
        <v>1</v>
      </c>
      <c r="B12" s="110" t="s">
        <v>165</v>
      </c>
      <c r="C12" s="106" t="s">
        <v>166</v>
      </c>
      <c r="D12" s="107" t="s">
        <v>42</v>
      </c>
      <c r="E12" s="109">
        <v>71</v>
      </c>
      <c r="F12" s="109" t="str">
        <f t="shared" ref="F12:H27" si="0">IF(E12&lt;50,"YẾU",IF(E12&lt;70,"TB",IF(E12&lt;80,"KHÁ",IF(E12&lt;90,"TỐT","XUẤT SẮC"))))</f>
        <v>KHÁ</v>
      </c>
      <c r="G12" s="109">
        <f>E12</f>
        <v>71</v>
      </c>
      <c r="H12" s="109" t="str">
        <f t="shared" si="0"/>
        <v>KHÁ</v>
      </c>
      <c r="I12" s="111"/>
    </row>
    <row r="13" spans="1:20" s="12" customFormat="1" ht="20.100000000000001" customHeight="1" x14ac:dyDescent="0.2">
      <c r="A13" s="109">
        <v>2</v>
      </c>
      <c r="B13" s="110" t="s">
        <v>167</v>
      </c>
      <c r="C13" s="106" t="s">
        <v>168</v>
      </c>
      <c r="D13" s="107" t="s">
        <v>44</v>
      </c>
      <c r="E13" s="109">
        <v>71</v>
      </c>
      <c r="F13" s="109" t="str">
        <f t="shared" si="0"/>
        <v>KHÁ</v>
      </c>
      <c r="G13" s="109">
        <f t="shared" ref="G13:G58" si="1">E13</f>
        <v>71</v>
      </c>
      <c r="H13" s="109" t="str">
        <f t="shared" si="0"/>
        <v>KHÁ</v>
      </c>
      <c r="I13" s="111"/>
    </row>
    <row r="14" spans="1:20" s="12" customFormat="1" ht="20.100000000000001" customHeight="1" x14ac:dyDescent="0.2">
      <c r="A14" s="109">
        <v>3</v>
      </c>
      <c r="B14" s="110" t="s">
        <v>169</v>
      </c>
      <c r="C14" s="106" t="s">
        <v>170</v>
      </c>
      <c r="D14" s="107" t="s">
        <v>171</v>
      </c>
      <c r="E14" s="109">
        <v>71</v>
      </c>
      <c r="F14" s="109" t="str">
        <f t="shared" si="0"/>
        <v>KHÁ</v>
      </c>
      <c r="G14" s="109">
        <f t="shared" si="1"/>
        <v>71</v>
      </c>
      <c r="H14" s="109" t="str">
        <f t="shared" si="0"/>
        <v>KHÁ</v>
      </c>
      <c r="I14" s="111"/>
    </row>
    <row r="15" spans="1:20" s="12" customFormat="1" ht="20.100000000000001" customHeight="1" x14ac:dyDescent="0.2">
      <c r="A15" s="109">
        <v>4</v>
      </c>
      <c r="B15" s="110" t="s">
        <v>172</v>
      </c>
      <c r="C15" s="106" t="s">
        <v>173</v>
      </c>
      <c r="D15" s="107" t="s">
        <v>174</v>
      </c>
      <c r="E15" s="109">
        <v>71</v>
      </c>
      <c r="F15" s="109" t="str">
        <f t="shared" si="0"/>
        <v>KHÁ</v>
      </c>
      <c r="G15" s="109">
        <f t="shared" si="1"/>
        <v>71</v>
      </c>
      <c r="H15" s="109" t="str">
        <f t="shared" si="0"/>
        <v>KHÁ</v>
      </c>
      <c r="I15" s="114"/>
    </row>
    <row r="16" spans="1:20" s="12" customFormat="1" ht="20.100000000000001" customHeight="1" x14ac:dyDescent="0.2">
      <c r="A16" s="109">
        <v>5</v>
      </c>
      <c r="B16" s="110" t="s">
        <v>175</v>
      </c>
      <c r="C16" s="106" t="s">
        <v>74</v>
      </c>
      <c r="D16" s="107" t="s">
        <v>176</v>
      </c>
      <c r="E16" s="109">
        <v>71</v>
      </c>
      <c r="F16" s="109" t="str">
        <f t="shared" si="0"/>
        <v>KHÁ</v>
      </c>
      <c r="G16" s="109">
        <f t="shared" si="1"/>
        <v>71</v>
      </c>
      <c r="H16" s="109" t="str">
        <f t="shared" si="0"/>
        <v>KHÁ</v>
      </c>
      <c r="I16" s="111"/>
    </row>
    <row r="17" spans="1:9" s="12" customFormat="1" ht="20.100000000000001" customHeight="1" x14ac:dyDescent="0.2">
      <c r="A17" s="109">
        <v>6</v>
      </c>
      <c r="B17" s="110" t="s">
        <v>177</v>
      </c>
      <c r="C17" s="106" t="s">
        <v>178</v>
      </c>
      <c r="D17" s="107" t="s">
        <v>52</v>
      </c>
      <c r="E17" s="109">
        <v>71</v>
      </c>
      <c r="F17" s="109" t="str">
        <f t="shared" si="0"/>
        <v>KHÁ</v>
      </c>
      <c r="G17" s="109">
        <f t="shared" si="1"/>
        <v>71</v>
      </c>
      <c r="H17" s="109" t="str">
        <f t="shared" si="0"/>
        <v>KHÁ</v>
      </c>
      <c r="I17" s="111"/>
    </row>
    <row r="18" spans="1:9" s="12" customFormat="1" ht="20.100000000000001" customHeight="1" x14ac:dyDescent="0.2">
      <c r="A18" s="109">
        <v>7</v>
      </c>
      <c r="B18" s="110" t="s">
        <v>179</v>
      </c>
      <c r="C18" s="106" t="s">
        <v>180</v>
      </c>
      <c r="D18" s="107" t="s">
        <v>181</v>
      </c>
      <c r="E18" s="109">
        <v>70</v>
      </c>
      <c r="F18" s="109" t="str">
        <f t="shared" si="0"/>
        <v>KHÁ</v>
      </c>
      <c r="G18" s="109">
        <f t="shared" si="1"/>
        <v>70</v>
      </c>
      <c r="H18" s="109" t="str">
        <f t="shared" si="0"/>
        <v>KHÁ</v>
      </c>
      <c r="I18" s="111"/>
    </row>
    <row r="19" spans="1:9" s="12" customFormat="1" ht="20.100000000000001" customHeight="1" x14ac:dyDescent="0.2">
      <c r="A19" s="109">
        <v>8</v>
      </c>
      <c r="B19" s="110" t="s">
        <v>182</v>
      </c>
      <c r="C19" s="106" t="s">
        <v>183</v>
      </c>
      <c r="D19" s="107" t="s">
        <v>184</v>
      </c>
      <c r="E19" s="109">
        <v>71</v>
      </c>
      <c r="F19" s="109" t="str">
        <f t="shared" si="0"/>
        <v>KHÁ</v>
      </c>
      <c r="G19" s="109">
        <f t="shared" si="1"/>
        <v>71</v>
      </c>
      <c r="H19" s="109" t="str">
        <f t="shared" si="0"/>
        <v>KHÁ</v>
      </c>
      <c r="I19" s="112"/>
    </row>
    <row r="20" spans="1:9" s="12" customFormat="1" ht="20.100000000000001" customHeight="1" x14ac:dyDescent="0.2">
      <c r="A20" s="109">
        <v>9</v>
      </c>
      <c r="B20" s="110" t="s">
        <v>185</v>
      </c>
      <c r="C20" s="106" t="s">
        <v>186</v>
      </c>
      <c r="D20" s="107" t="s">
        <v>187</v>
      </c>
      <c r="E20" s="109">
        <v>71</v>
      </c>
      <c r="F20" s="109" t="str">
        <f t="shared" si="0"/>
        <v>KHÁ</v>
      </c>
      <c r="G20" s="109">
        <f t="shared" si="1"/>
        <v>71</v>
      </c>
      <c r="H20" s="109" t="str">
        <f t="shared" si="0"/>
        <v>KHÁ</v>
      </c>
      <c r="I20" s="111"/>
    </row>
    <row r="21" spans="1:9" s="12" customFormat="1" ht="20.100000000000001" customHeight="1" x14ac:dyDescent="0.2">
      <c r="A21" s="109">
        <v>10</v>
      </c>
      <c r="B21" s="110" t="s">
        <v>188</v>
      </c>
      <c r="C21" s="106" t="s">
        <v>189</v>
      </c>
      <c r="D21" s="107" t="s">
        <v>190</v>
      </c>
      <c r="E21" s="109">
        <v>71</v>
      </c>
      <c r="F21" s="109" t="str">
        <f t="shared" si="0"/>
        <v>KHÁ</v>
      </c>
      <c r="G21" s="109">
        <f t="shared" si="1"/>
        <v>71</v>
      </c>
      <c r="H21" s="109" t="str">
        <f t="shared" si="0"/>
        <v>KHÁ</v>
      </c>
      <c r="I21" s="111"/>
    </row>
    <row r="22" spans="1:9" s="12" customFormat="1" ht="20.100000000000001" customHeight="1" x14ac:dyDescent="0.2">
      <c r="A22" s="109">
        <v>11</v>
      </c>
      <c r="B22" s="110" t="s">
        <v>191</v>
      </c>
      <c r="C22" s="106" t="s">
        <v>192</v>
      </c>
      <c r="D22" s="107" t="s">
        <v>193</v>
      </c>
      <c r="E22" s="109">
        <v>71</v>
      </c>
      <c r="F22" s="109" t="str">
        <f t="shared" si="0"/>
        <v>KHÁ</v>
      </c>
      <c r="G22" s="109">
        <f t="shared" si="1"/>
        <v>71</v>
      </c>
      <c r="H22" s="109" t="str">
        <f t="shared" si="0"/>
        <v>KHÁ</v>
      </c>
      <c r="I22" s="111"/>
    </row>
    <row r="23" spans="1:9" s="12" customFormat="1" ht="20.100000000000001" customHeight="1" x14ac:dyDescent="0.2">
      <c r="A23" s="109">
        <v>12</v>
      </c>
      <c r="B23" s="110" t="s">
        <v>194</v>
      </c>
      <c r="C23" s="106" t="s">
        <v>195</v>
      </c>
      <c r="D23" s="107" t="s">
        <v>193</v>
      </c>
      <c r="E23" s="109">
        <v>70</v>
      </c>
      <c r="F23" s="109" t="str">
        <f t="shared" si="0"/>
        <v>KHÁ</v>
      </c>
      <c r="G23" s="109">
        <f t="shared" si="1"/>
        <v>70</v>
      </c>
      <c r="H23" s="109" t="str">
        <f t="shared" si="0"/>
        <v>KHÁ</v>
      </c>
      <c r="I23" s="111"/>
    </row>
    <row r="24" spans="1:9" s="12" customFormat="1" ht="20.100000000000001" customHeight="1" x14ac:dyDescent="0.2">
      <c r="A24" s="109">
        <v>13</v>
      </c>
      <c r="B24" s="110" t="s">
        <v>196</v>
      </c>
      <c r="C24" s="106" t="s">
        <v>197</v>
      </c>
      <c r="D24" s="107" t="s">
        <v>72</v>
      </c>
      <c r="E24" s="109">
        <v>70</v>
      </c>
      <c r="F24" s="109" t="str">
        <f t="shared" si="0"/>
        <v>KHÁ</v>
      </c>
      <c r="G24" s="109">
        <f t="shared" si="1"/>
        <v>70</v>
      </c>
      <c r="H24" s="109" t="str">
        <f t="shared" si="0"/>
        <v>KHÁ</v>
      </c>
      <c r="I24" s="114"/>
    </row>
    <row r="25" spans="1:9" s="12" customFormat="1" ht="20.100000000000001" customHeight="1" x14ac:dyDescent="0.2">
      <c r="A25" s="109">
        <v>14</v>
      </c>
      <c r="B25" s="110" t="s">
        <v>198</v>
      </c>
      <c r="C25" s="106" t="s">
        <v>199</v>
      </c>
      <c r="D25" s="107" t="s">
        <v>77</v>
      </c>
      <c r="E25" s="109">
        <v>70</v>
      </c>
      <c r="F25" s="109" t="str">
        <f t="shared" si="0"/>
        <v>KHÁ</v>
      </c>
      <c r="G25" s="109">
        <f t="shared" si="1"/>
        <v>70</v>
      </c>
      <c r="H25" s="109" t="str">
        <f t="shared" si="0"/>
        <v>KHÁ</v>
      </c>
      <c r="I25" s="111"/>
    </row>
    <row r="26" spans="1:9" s="12" customFormat="1" ht="20.100000000000001" customHeight="1" x14ac:dyDescent="0.2">
      <c r="A26" s="109">
        <v>15</v>
      </c>
      <c r="B26" s="110" t="s">
        <v>200</v>
      </c>
      <c r="C26" s="106" t="s">
        <v>38</v>
      </c>
      <c r="D26" s="107" t="s">
        <v>80</v>
      </c>
      <c r="E26" s="109">
        <v>70</v>
      </c>
      <c r="F26" s="109" t="str">
        <f t="shared" si="0"/>
        <v>KHÁ</v>
      </c>
      <c r="G26" s="109">
        <f t="shared" si="1"/>
        <v>70</v>
      </c>
      <c r="H26" s="109" t="str">
        <f t="shared" si="0"/>
        <v>KHÁ</v>
      </c>
      <c r="I26" s="111"/>
    </row>
    <row r="27" spans="1:9" s="12" customFormat="1" ht="20.100000000000001" customHeight="1" x14ac:dyDescent="0.2">
      <c r="A27" s="109">
        <v>16</v>
      </c>
      <c r="B27" s="110" t="s">
        <v>201</v>
      </c>
      <c r="C27" s="106" t="s">
        <v>202</v>
      </c>
      <c r="D27" s="107" t="s">
        <v>203</v>
      </c>
      <c r="E27" s="109">
        <v>71</v>
      </c>
      <c r="F27" s="109" t="str">
        <f t="shared" si="0"/>
        <v>KHÁ</v>
      </c>
      <c r="G27" s="109">
        <f t="shared" si="1"/>
        <v>71</v>
      </c>
      <c r="H27" s="109" t="str">
        <f t="shared" si="0"/>
        <v>KHÁ</v>
      </c>
      <c r="I27" s="111"/>
    </row>
    <row r="28" spans="1:9" s="12" customFormat="1" ht="20.100000000000001" customHeight="1" x14ac:dyDescent="0.2">
      <c r="A28" s="109">
        <v>17</v>
      </c>
      <c r="B28" s="110" t="s">
        <v>204</v>
      </c>
      <c r="C28" s="106" t="s">
        <v>205</v>
      </c>
      <c r="D28" s="107" t="s">
        <v>206</v>
      </c>
      <c r="E28" s="109">
        <v>71</v>
      </c>
      <c r="F28" s="109" t="str">
        <f t="shared" ref="F28:F58" si="2">IF(E28&lt;50,"YẾU",IF(E28&lt;70,"TB",IF(E28&lt;80,"KHÁ",IF(E28&lt;90,"TỐT","XUẤT SẮC"))))</f>
        <v>KHÁ</v>
      </c>
      <c r="G28" s="109">
        <f t="shared" si="1"/>
        <v>71</v>
      </c>
      <c r="H28" s="109" t="str">
        <f t="shared" ref="H28:H58" si="3">IF(G28&lt;50,"YẾU",IF(G28&lt;70,"TB",IF(G28&lt;80,"KHÁ",IF(G28&lt;90,"TỐT","XUẤT SẮC"))))</f>
        <v>KHÁ</v>
      </c>
      <c r="I28" s="111"/>
    </row>
    <row r="29" spans="1:9" s="12" customFormat="1" ht="20.100000000000001" customHeight="1" x14ac:dyDescent="0.2">
      <c r="A29" s="109">
        <v>18</v>
      </c>
      <c r="B29" s="110" t="s">
        <v>207</v>
      </c>
      <c r="C29" s="106" t="s">
        <v>208</v>
      </c>
      <c r="D29" s="107" t="s">
        <v>209</v>
      </c>
      <c r="E29" s="109">
        <v>67</v>
      </c>
      <c r="F29" s="109" t="str">
        <f t="shared" si="2"/>
        <v>TB</v>
      </c>
      <c r="G29" s="109">
        <f t="shared" si="1"/>
        <v>67</v>
      </c>
      <c r="H29" s="109" t="str">
        <f t="shared" si="3"/>
        <v>TB</v>
      </c>
      <c r="I29" s="113"/>
    </row>
    <row r="30" spans="1:9" s="12" customFormat="1" ht="20.100000000000001" customHeight="1" x14ac:dyDescent="0.2">
      <c r="A30" s="109">
        <v>19</v>
      </c>
      <c r="B30" s="110" t="s">
        <v>210</v>
      </c>
      <c r="C30" s="106" t="s">
        <v>211</v>
      </c>
      <c r="D30" s="107" t="s">
        <v>212</v>
      </c>
      <c r="E30" s="109">
        <v>71</v>
      </c>
      <c r="F30" s="109" t="str">
        <f t="shared" si="2"/>
        <v>KHÁ</v>
      </c>
      <c r="G30" s="109">
        <f t="shared" si="1"/>
        <v>71</v>
      </c>
      <c r="H30" s="109" t="str">
        <f t="shared" si="3"/>
        <v>KHÁ</v>
      </c>
      <c r="I30" s="111"/>
    </row>
    <row r="31" spans="1:9" s="12" customFormat="1" ht="20.100000000000001" customHeight="1" x14ac:dyDescent="0.2">
      <c r="A31" s="109">
        <v>20</v>
      </c>
      <c r="B31" s="110" t="s">
        <v>213</v>
      </c>
      <c r="C31" s="106" t="s">
        <v>145</v>
      </c>
      <c r="D31" s="107" t="s">
        <v>214</v>
      </c>
      <c r="E31" s="109">
        <v>71</v>
      </c>
      <c r="F31" s="109" t="str">
        <f t="shared" si="2"/>
        <v>KHÁ</v>
      </c>
      <c r="G31" s="109">
        <f t="shared" si="1"/>
        <v>71</v>
      </c>
      <c r="H31" s="109" t="str">
        <f t="shared" si="3"/>
        <v>KHÁ</v>
      </c>
      <c r="I31" s="113"/>
    </row>
    <row r="32" spans="1:9" s="12" customFormat="1" ht="20.100000000000001" customHeight="1" x14ac:dyDescent="0.2">
      <c r="A32" s="109">
        <v>21</v>
      </c>
      <c r="B32" s="110" t="s">
        <v>215</v>
      </c>
      <c r="C32" s="106" t="s">
        <v>216</v>
      </c>
      <c r="D32" s="107" t="s">
        <v>217</v>
      </c>
      <c r="E32" s="109">
        <v>71</v>
      </c>
      <c r="F32" s="109" t="str">
        <f t="shared" si="2"/>
        <v>KHÁ</v>
      </c>
      <c r="G32" s="109">
        <f t="shared" si="1"/>
        <v>71</v>
      </c>
      <c r="H32" s="109" t="str">
        <f t="shared" si="3"/>
        <v>KHÁ</v>
      </c>
      <c r="I32" s="112"/>
    </row>
    <row r="33" spans="1:9" s="12" customFormat="1" ht="20.100000000000001" customHeight="1" x14ac:dyDescent="0.2">
      <c r="A33" s="109">
        <v>22</v>
      </c>
      <c r="B33" s="110" t="s">
        <v>218</v>
      </c>
      <c r="C33" s="106" t="s">
        <v>219</v>
      </c>
      <c r="D33" s="107" t="s">
        <v>220</v>
      </c>
      <c r="E33" s="109">
        <v>71</v>
      </c>
      <c r="F33" s="109" t="str">
        <f t="shared" si="2"/>
        <v>KHÁ</v>
      </c>
      <c r="G33" s="109">
        <f t="shared" si="1"/>
        <v>71</v>
      </c>
      <c r="H33" s="109" t="str">
        <f t="shared" si="3"/>
        <v>KHÁ</v>
      </c>
      <c r="I33" s="111"/>
    </row>
    <row r="34" spans="1:9" s="12" customFormat="1" ht="20.100000000000001" customHeight="1" x14ac:dyDescent="0.2">
      <c r="A34" s="109">
        <v>23</v>
      </c>
      <c r="B34" s="110" t="s">
        <v>221</v>
      </c>
      <c r="C34" s="106" t="s">
        <v>222</v>
      </c>
      <c r="D34" s="107" t="s">
        <v>216</v>
      </c>
      <c r="E34" s="109">
        <v>70</v>
      </c>
      <c r="F34" s="109" t="str">
        <f t="shared" si="2"/>
        <v>KHÁ</v>
      </c>
      <c r="G34" s="109">
        <f t="shared" si="1"/>
        <v>70</v>
      </c>
      <c r="H34" s="109" t="str">
        <f t="shared" si="3"/>
        <v>KHÁ</v>
      </c>
      <c r="I34" s="111"/>
    </row>
    <row r="35" spans="1:9" s="12" customFormat="1" ht="20.100000000000001" customHeight="1" x14ac:dyDescent="0.2">
      <c r="A35" s="109">
        <v>24</v>
      </c>
      <c r="B35" s="110" t="s">
        <v>223</v>
      </c>
      <c r="C35" s="106" t="s">
        <v>224</v>
      </c>
      <c r="D35" s="107" t="s">
        <v>225</v>
      </c>
      <c r="E35" s="109">
        <v>71</v>
      </c>
      <c r="F35" s="109" t="str">
        <f t="shared" si="2"/>
        <v>KHÁ</v>
      </c>
      <c r="G35" s="109">
        <f t="shared" si="1"/>
        <v>71</v>
      </c>
      <c r="H35" s="109" t="str">
        <f t="shared" si="3"/>
        <v>KHÁ</v>
      </c>
      <c r="I35" s="111"/>
    </row>
    <row r="36" spans="1:9" s="12" customFormat="1" ht="20.100000000000001" customHeight="1" x14ac:dyDescent="0.2">
      <c r="A36" s="109">
        <v>25</v>
      </c>
      <c r="B36" s="110" t="s">
        <v>226</v>
      </c>
      <c r="C36" s="106" t="s">
        <v>227</v>
      </c>
      <c r="D36" s="107" t="s">
        <v>228</v>
      </c>
      <c r="E36" s="109">
        <v>70</v>
      </c>
      <c r="F36" s="109" t="str">
        <f t="shared" si="2"/>
        <v>KHÁ</v>
      </c>
      <c r="G36" s="109">
        <f t="shared" si="1"/>
        <v>70</v>
      </c>
      <c r="H36" s="109" t="str">
        <f t="shared" si="3"/>
        <v>KHÁ</v>
      </c>
      <c r="I36" s="111"/>
    </row>
    <row r="37" spans="1:9" s="12" customFormat="1" ht="20.100000000000001" customHeight="1" x14ac:dyDescent="0.2">
      <c r="A37" s="109">
        <v>26</v>
      </c>
      <c r="B37" s="110" t="s">
        <v>229</v>
      </c>
      <c r="C37" s="106" t="s">
        <v>230</v>
      </c>
      <c r="D37" s="107" t="s">
        <v>231</v>
      </c>
      <c r="E37" s="109">
        <v>71</v>
      </c>
      <c r="F37" s="109" t="str">
        <f t="shared" si="2"/>
        <v>KHÁ</v>
      </c>
      <c r="G37" s="109">
        <f t="shared" si="1"/>
        <v>71</v>
      </c>
      <c r="H37" s="109" t="str">
        <f t="shared" si="3"/>
        <v>KHÁ</v>
      </c>
      <c r="I37" s="113"/>
    </row>
    <row r="38" spans="1:9" s="12" customFormat="1" ht="20.100000000000001" customHeight="1" x14ac:dyDescent="0.2">
      <c r="A38" s="109">
        <v>27</v>
      </c>
      <c r="B38" s="110" t="s">
        <v>232</v>
      </c>
      <c r="C38" s="106" t="s">
        <v>74</v>
      </c>
      <c r="D38" s="107" t="s">
        <v>233</v>
      </c>
      <c r="E38" s="109">
        <v>71</v>
      </c>
      <c r="F38" s="109" t="str">
        <f t="shared" si="2"/>
        <v>KHÁ</v>
      </c>
      <c r="G38" s="109">
        <f t="shared" si="1"/>
        <v>71</v>
      </c>
      <c r="H38" s="109" t="str">
        <f t="shared" si="3"/>
        <v>KHÁ</v>
      </c>
      <c r="I38" s="111"/>
    </row>
    <row r="39" spans="1:9" s="12" customFormat="1" ht="20.100000000000001" customHeight="1" x14ac:dyDescent="0.2">
      <c r="A39" s="109">
        <v>28</v>
      </c>
      <c r="B39" s="110" t="s">
        <v>234</v>
      </c>
      <c r="C39" s="106" t="s">
        <v>235</v>
      </c>
      <c r="D39" s="107" t="s">
        <v>236</v>
      </c>
      <c r="E39" s="109">
        <v>77</v>
      </c>
      <c r="F39" s="109" t="str">
        <f t="shared" si="2"/>
        <v>KHÁ</v>
      </c>
      <c r="G39" s="109">
        <f t="shared" si="1"/>
        <v>77</v>
      </c>
      <c r="H39" s="109" t="str">
        <f t="shared" si="3"/>
        <v>KHÁ</v>
      </c>
      <c r="I39" s="111"/>
    </row>
    <row r="40" spans="1:9" s="12" customFormat="1" ht="20.100000000000001" customHeight="1" x14ac:dyDescent="0.2">
      <c r="A40" s="109">
        <v>29</v>
      </c>
      <c r="B40" s="110" t="s">
        <v>237</v>
      </c>
      <c r="C40" s="106" t="s">
        <v>238</v>
      </c>
      <c r="D40" s="107" t="s">
        <v>239</v>
      </c>
      <c r="E40" s="109">
        <v>80</v>
      </c>
      <c r="F40" s="109" t="str">
        <f t="shared" si="2"/>
        <v>TỐT</v>
      </c>
      <c r="G40" s="109">
        <f t="shared" si="1"/>
        <v>80</v>
      </c>
      <c r="H40" s="109" t="str">
        <f t="shared" si="3"/>
        <v>TỐT</v>
      </c>
      <c r="I40" s="111"/>
    </row>
    <row r="41" spans="1:9" s="12" customFormat="1" ht="20.100000000000001" customHeight="1" x14ac:dyDescent="0.2">
      <c r="A41" s="109">
        <v>30</v>
      </c>
      <c r="B41" s="110" t="s">
        <v>240</v>
      </c>
      <c r="C41" s="106" t="s">
        <v>41</v>
      </c>
      <c r="D41" s="107" t="s">
        <v>239</v>
      </c>
      <c r="E41" s="109">
        <v>71</v>
      </c>
      <c r="F41" s="109" t="str">
        <f t="shared" si="2"/>
        <v>KHÁ</v>
      </c>
      <c r="G41" s="109">
        <f t="shared" si="1"/>
        <v>71</v>
      </c>
      <c r="H41" s="109" t="str">
        <f t="shared" si="3"/>
        <v>KHÁ</v>
      </c>
      <c r="I41" s="111"/>
    </row>
    <row r="42" spans="1:9" s="12" customFormat="1" ht="20.100000000000001" customHeight="1" x14ac:dyDescent="0.2">
      <c r="A42" s="109">
        <v>31</v>
      </c>
      <c r="B42" s="110" t="s">
        <v>241</v>
      </c>
      <c r="C42" s="106" t="s">
        <v>242</v>
      </c>
      <c r="D42" s="107" t="s">
        <v>115</v>
      </c>
      <c r="E42" s="109">
        <v>70</v>
      </c>
      <c r="F42" s="109" t="str">
        <f t="shared" si="2"/>
        <v>KHÁ</v>
      </c>
      <c r="G42" s="109">
        <f t="shared" si="1"/>
        <v>70</v>
      </c>
      <c r="H42" s="109" t="str">
        <f t="shared" si="3"/>
        <v>KHÁ</v>
      </c>
      <c r="I42" s="111"/>
    </row>
    <row r="43" spans="1:9" s="12" customFormat="1" ht="20.100000000000001" customHeight="1" x14ac:dyDescent="0.2">
      <c r="A43" s="109">
        <v>32</v>
      </c>
      <c r="B43" s="110" t="s">
        <v>243</v>
      </c>
      <c r="C43" s="106" t="s">
        <v>244</v>
      </c>
      <c r="D43" s="107" t="s">
        <v>245</v>
      </c>
      <c r="E43" s="109">
        <v>70</v>
      </c>
      <c r="F43" s="109" t="str">
        <f t="shared" si="2"/>
        <v>KHÁ</v>
      </c>
      <c r="G43" s="109">
        <f t="shared" si="1"/>
        <v>70</v>
      </c>
      <c r="H43" s="109" t="str">
        <f t="shared" si="3"/>
        <v>KHÁ</v>
      </c>
      <c r="I43" s="111"/>
    </row>
    <row r="44" spans="1:9" s="12" customFormat="1" ht="20.100000000000001" customHeight="1" x14ac:dyDescent="0.2">
      <c r="A44" s="109">
        <v>33</v>
      </c>
      <c r="B44" s="110" t="s">
        <v>246</v>
      </c>
      <c r="C44" s="106" t="s">
        <v>247</v>
      </c>
      <c r="D44" s="107" t="s">
        <v>245</v>
      </c>
      <c r="E44" s="109">
        <v>67</v>
      </c>
      <c r="F44" s="109" t="str">
        <f t="shared" si="2"/>
        <v>TB</v>
      </c>
      <c r="G44" s="109">
        <f t="shared" si="1"/>
        <v>67</v>
      </c>
      <c r="H44" s="109" t="str">
        <f t="shared" si="3"/>
        <v>TB</v>
      </c>
      <c r="I44" s="112"/>
    </row>
    <row r="45" spans="1:9" s="12" customFormat="1" ht="20.100000000000001" customHeight="1" x14ac:dyDescent="0.2">
      <c r="A45" s="109">
        <v>34</v>
      </c>
      <c r="B45" s="110" t="s">
        <v>248</v>
      </c>
      <c r="C45" s="106" t="s">
        <v>249</v>
      </c>
      <c r="D45" s="107" t="s">
        <v>250</v>
      </c>
      <c r="E45" s="109">
        <v>71</v>
      </c>
      <c r="F45" s="109" t="str">
        <f t="shared" si="2"/>
        <v>KHÁ</v>
      </c>
      <c r="G45" s="109">
        <f t="shared" si="1"/>
        <v>71</v>
      </c>
      <c r="H45" s="109" t="str">
        <f t="shared" si="3"/>
        <v>KHÁ</v>
      </c>
      <c r="I45" s="111"/>
    </row>
    <row r="46" spans="1:9" s="12" customFormat="1" ht="20.100000000000001" customHeight="1" x14ac:dyDescent="0.2">
      <c r="A46" s="109">
        <v>35</v>
      </c>
      <c r="B46" s="110" t="s">
        <v>251</v>
      </c>
      <c r="C46" s="106" t="s">
        <v>252</v>
      </c>
      <c r="D46" s="107" t="s">
        <v>253</v>
      </c>
      <c r="E46" s="109">
        <v>67</v>
      </c>
      <c r="F46" s="109" t="str">
        <f t="shared" si="2"/>
        <v>TB</v>
      </c>
      <c r="G46" s="109">
        <f t="shared" si="1"/>
        <v>67</v>
      </c>
      <c r="H46" s="109" t="str">
        <f t="shared" si="3"/>
        <v>TB</v>
      </c>
      <c r="I46" s="111"/>
    </row>
    <row r="47" spans="1:9" s="12" customFormat="1" ht="20.100000000000001" customHeight="1" x14ac:dyDescent="0.2">
      <c r="A47" s="109">
        <v>36</v>
      </c>
      <c r="B47" s="110" t="s">
        <v>254</v>
      </c>
      <c r="C47" s="106" t="s">
        <v>74</v>
      </c>
      <c r="D47" s="107" t="s">
        <v>127</v>
      </c>
      <c r="E47" s="109">
        <v>70</v>
      </c>
      <c r="F47" s="109" t="str">
        <f t="shared" si="2"/>
        <v>KHÁ</v>
      </c>
      <c r="G47" s="109">
        <f t="shared" si="1"/>
        <v>70</v>
      </c>
      <c r="H47" s="109" t="str">
        <f t="shared" si="3"/>
        <v>KHÁ</v>
      </c>
      <c r="I47" s="111"/>
    </row>
    <row r="48" spans="1:9" s="12" customFormat="1" ht="20.100000000000001" customHeight="1" x14ac:dyDescent="0.2">
      <c r="A48" s="109">
        <v>37</v>
      </c>
      <c r="B48" s="110" t="s">
        <v>255</v>
      </c>
      <c r="C48" s="106" t="s">
        <v>256</v>
      </c>
      <c r="D48" s="107" t="s">
        <v>127</v>
      </c>
      <c r="E48" s="109">
        <v>70</v>
      </c>
      <c r="F48" s="109" t="str">
        <f t="shared" si="2"/>
        <v>KHÁ</v>
      </c>
      <c r="G48" s="109">
        <f t="shared" si="1"/>
        <v>70</v>
      </c>
      <c r="H48" s="109" t="str">
        <f t="shared" si="3"/>
        <v>KHÁ</v>
      </c>
      <c r="I48" s="111"/>
    </row>
    <row r="49" spans="1:9" s="12" customFormat="1" ht="20.100000000000001" customHeight="1" x14ac:dyDescent="0.2">
      <c r="A49" s="109">
        <v>38</v>
      </c>
      <c r="B49" s="110" t="s">
        <v>257</v>
      </c>
      <c r="C49" s="106" t="s">
        <v>258</v>
      </c>
      <c r="D49" s="107" t="s">
        <v>259</v>
      </c>
      <c r="E49" s="109">
        <v>77</v>
      </c>
      <c r="F49" s="109" t="str">
        <f t="shared" si="2"/>
        <v>KHÁ</v>
      </c>
      <c r="G49" s="109">
        <f t="shared" si="1"/>
        <v>77</v>
      </c>
      <c r="H49" s="109" t="str">
        <f t="shared" si="3"/>
        <v>KHÁ</v>
      </c>
      <c r="I49" s="111"/>
    </row>
    <row r="50" spans="1:9" s="12" customFormat="1" ht="20.100000000000001" customHeight="1" x14ac:dyDescent="0.2">
      <c r="A50" s="109">
        <v>39</v>
      </c>
      <c r="B50" s="110" t="s">
        <v>260</v>
      </c>
      <c r="C50" s="106" t="s">
        <v>261</v>
      </c>
      <c r="D50" s="107" t="s">
        <v>262</v>
      </c>
      <c r="E50" s="109">
        <v>70</v>
      </c>
      <c r="F50" s="109" t="str">
        <f t="shared" si="2"/>
        <v>KHÁ</v>
      </c>
      <c r="G50" s="109">
        <f t="shared" si="1"/>
        <v>70</v>
      </c>
      <c r="H50" s="109" t="str">
        <f t="shared" si="3"/>
        <v>KHÁ</v>
      </c>
      <c r="I50" s="111"/>
    </row>
    <row r="51" spans="1:9" s="12" customFormat="1" ht="20.100000000000001" customHeight="1" x14ac:dyDescent="0.2">
      <c r="A51" s="109">
        <v>40</v>
      </c>
      <c r="B51" s="110" t="s">
        <v>263</v>
      </c>
      <c r="C51" s="106" t="s">
        <v>264</v>
      </c>
      <c r="D51" s="107" t="s">
        <v>265</v>
      </c>
      <c r="E51" s="109">
        <v>67</v>
      </c>
      <c r="F51" s="109" t="str">
        <f t="shared" si="2"/>
        <v>TB</v>
      </c>
      <c r="G51" s="109">
        <f t="shared" si="1"/>
        <v>67</v>
      </c>
      <c r="H51" s="109" t="str">
        <f t="shared" si="3"/>
        <v>TB</v>
      </c>
      <c r="I51" s="111"/>
    </row>
    <row r="52" spans="1:9" s="12" customFormat="1" ht="20.100000000000001" customHeight="1" x14ac:dyDescent="0.2">
      <c r="A52" s="109">
        <v>41</v>
      </c>
      <c r="B52" s="110" t="s">
        <v>266</v>
      </c>
      <c r="C52" s="106" t="s">
        <v>267</v>
      </c>
      <c r="D52" s="107" t="s">
        <v>268</v>
      </c>
      <c r="E52" s="109">
        <v>67</v>
      </c>
      <c r="F52" s="109" t="str">
        <f t="shared" si="2"/>
        <v>TB</v>
      </c>
      <c r="G52" s="109">
        <f t="shared" si="1"/>
        <v>67</v>
      </c>
      <c r="H52" s="109" t="str">
        <f t="shared" si="3"/>
        <v>TB</v>
      </c>
      <c r="I52" s="111"/>
    </row>
    <row r="53" spans="1:9" s="12" customFormat="1" ht="20.100000000000001" customHeight="1" x14ac:dyDescent="0.2">
      <c r="A53" s="109">
        <v>42</v>
      </c>
      <c r="B53" s="110" t="s">
        <v>269</v>
      </c>
      <c r="C53" s="106" t="s">
        <v>270</v>
      </c>
      <c r="D53" s="107" t="s">
        <v>271</v>
      </c>
      <c r="E53" s="109">
        <v>71</v>
      </c>
      <c r="F53" s="109" t="str">
        <f t="shared" si="2"/>
        <v>KHÁ</v>
      </c>
      <c r="G53" s="109">
        <f t="shared" si="1"/>
        <v>71</v>
      </c>
      <c r="H53" s="109" t="str">
        <f t="shared" si="3"/>
        <v>KHÁ</v>
      </c>
      <c r="I53" s="111"/>
    </row>
    <row r="54" spans="1:9" s="12" customFormat="1" ht="20.100000000000001" customHeight="1" x14ac:dyDescent="0.2">
      <c r="A54" s="109">
        <v>43</v>
      </c>
      <c r="B54" s="110" t="s">
        <v>272</v>
      </c>
      <c r="C54" s="106" t="s">
        <v>273</v>
      </c>
      <c r="D54" s="107" t="s">
        <v>274</v>
      </c>
      <c r="E54" s="109">
        <v>71</v>
      </c>
      <c r="F54" s="109" t="str">
        <f t="shared" si="2"/>
        <v>KHÁ</v>
      </c>
      <c r="G54" s="109">
        <f t="shared" si="1"/>
        <v>71</v>
      </c>
      <c r="H54" s="109" t="str">
        <f t="shared" si="3"/>
        <v>KHÁ</v>
      </c>
      <c r="I54" s="111"/>
    </row>
    <row r="55" spans="1:9" s="12" customFormat="1" ht="20.100000000000001" customHeight="1" x14ac:dyDescent="0.2">
      <c r="A55" s="109">
        <v>44</v>
      </c>
      <c r="B55" s="110" t="s">
        <v>275</v>
      </c>
      <c r="C55" s="106" t="s">
        <v>276</v>
      </c>
      <c r="D55" s="107" t="s">
        <v>277</v>
      </c>
      <c r="E55" s="109">
        <v>71</v>
      </c>
      <c r="F55" s="109" t="str">
        <f t="shared" si="2"/>
        <v>KHÁ</v>
      </c>
      <c r="G55" s="109">
        <f t="shared" si="1"/>
        <v>71</v>
      </c>
      <c r="H55" s="109" t="str">
        <f t="shared" si="3"/>
        <v>KHÁ</v>
      </c>
      <c r="I55" s="113"/>
    </row>
    <row r="56" spans="1:9" s="12" customFormat="1" ht="20.100000000000001" customHeight="1" x14ac:dyDescent="0.2">
      <c r="A56" s="109">
        <v>45</v>
      </c>
      <c r="B56" s="110" t="s">
        <v>278</v>
      </c>
      <c r="C56" s="106" t="s">
        <v>279</v>
      </c>
      <c r="D56" s="107" t="s">
        <v>280</v>
      </c>
      <c r="E56" s="109">
        <v>71</v>
      </c>
      <c r="F56" s="109" t="str">
        <f t="shared" si="2"/>
        <v>KHÁ</v>
      </c>
      <c r="G56" s="109">
        <f t="shared" si="1"/>
        <v>71</v>
      </c>
      <c r="H56" s="109" t="str">
        <f t="shared" si="3"/>
        <v>KHÁ</v>
      </c>
      <c r="I56" s="111"/>
    </row>
    <row r="57" spans="1:9" s="12" customFormat="1" ht="20.100000000000001" customHeight="1" x14ac:dyDescent="0.2">
      <c r="A57" s="109">
        <v>46</v>
      </c>
      <c r="B57" s="110" t="s">
        <v>281</v>
      </c>
      <c r="C57" s="106" t="s">
        <v>282</v>
      </c>
      <c r="D57" s="107" t="s">
        <v>283</v>
      </c>
      <c r="E57" s="109">
        <v>71</v>
      </c>
      <c r="F57" s="109" t="str">
        <f t="shared" si="2"/>
        <v>KHÁ</v>
      </c>
      <c r="G57" s="109">
        <f t="shared" si="1"/>
        <v>71</v>
      </c>
      <c r="H57" s="109" t="str">
        <f t="shared" si="3"/>
        <v>KHÁ</v>
      </c>
      <c r="I57" s="111"/>
    </row>
    <row r="58" spans="1:9" s="12" customFormat="1" ht="20.100000000000001" customHeight="1" x14ac:dyDescent="0.2">
      <c r="A58" s="109">
        <v>47</v>
      </c>
      <c r="B58" s="110" t="s">
        <v>284</v>
      </c>
      <c r="C58" s="106" t="s">
        <v>211</v>
      </c>
      <c r="D58" s="107" t="s">
        <v>285</v>
      </c>
      <c r="E58" s="109">
        <v>70</v>
      </c>
      <c r="F58" s="109" t="str">
        <f t="shared" si="2"/>
        <v>KHÁ</v>
      </c>
      <c r="G58" s="109">
        <f t="shared" si="1"/>
        <v>70</v>
      </c>
      <c r="H58" s="109" t="str">
        <f t="shared" si="3"/>
        <v>KHÁ</v>
      </c>
      <c r="I58" s="111"/>
    </row>
    <row r="59" spans="1:9" ht="24.95" customHeight="1" thickBot="1" x14ac:dyDescent="0.35">
      <c r="C59" s="93" t="s">
        <v>15</v>
      </c>
      <c r="D59" s="93"/>
      <c r="E59" s="93"/>
      <c r="F59" s="93"/>
      <c r="G59" s="93"/>
      <c r="H59" s="93"/>
      <c r="I59" s="93"/>
    </row>
    <row r="60" spans="1:9" ht="24.95" customHeight="1" x14ac:dyDescent="0.25">
      <c r="C60" s="94" t="s">
        <v>16</v>
      </c>
      <c r="D60" s="27"/>
      <c r="E60" s="96" t="s">
        <v>10</v>
      </c>
      <c r="F60" s="97"/>
      <c r="G60" s="98" t="s">
        <v>11</v>
      </c>
      <c r="H60" s="99"/>
      <c r="I60" s="100" t="s">
        <v>12</v>
      </c>
    </row>
    <row r="61" spans="1:9" s="12" customFormat="1" ht="24.95" customHeight="1" x14ac:dyDescent="0.2">
      <c r="C61" s="95"/>
      <c r="D61" s="28"/>
      <c r="E61" s="13" t="s">
        <v>17</v>
      </c>
      <c r="F61" s="16" t="s">
        <v>18</v>
      </c>
      <c r="G61" s="13" t="s">
        <v>17</v>
      </c>
      <c r="H61" s="16" t="s">
        <v>18</v>
      </c>
      <c r="I61" s="101"/>
    </row>
    <row r="62" spans="1:9" ht="24.95" customHeight="1" x14ac:dyDescent="0.25">
      <c r="C62" s="34" t="s">
        <v>19</v>
      </c>
      <c r="D62" s="60"/>
      <c r="E62" s="70">
        <f>COUNTIF($F$12:$F$58,"XUẤT SẮC")</f>
        <v>0</v>
      </c>
      <c r="F62" s="71">
        <f>ROUND(E62/47*100,1)</f>
        <v>0</v>
      </c>
      <c r="G62" s="70">
        <f>COUNTIF($H$12:$H$58,"XUẤT SẮC")</f>
        <v>0</v>
      </c>
      <c r="H62" s="71">
        <f>ROUND(G62/47*100,1)</f>
        <v>0</v>
      </c>
      <c r="I62" s="20"/>
    </row>
    <row r="63" spans="1:9" ht="24.95" customHeight="1" x14ac:dyDescent="0.25">
      <c r="C63" s="34" t="s">
        <v>20</v>
      </c>
      <c r="D63" s="60"/>
      <c r="E63" s="70">
        <f>COUNTIF($F$12:$F$58,"TỐT")</f>
        <v>1</v>
      </c>
      <c r="F63" s="71">
        <f t="shared" ref="F63:F67" si="4">ROUND(E63/47*100,1)</f>
        <v>2.1</v>
      </c>
      <c r="G63" s="70">
        <f>COUNTIF($H$12:$H$58,"TỐT")</f>
        <v>1</v>
      </c>
      <c r="H63" s="71">
        <f t="shared" ref="H63:H67" si="5">ROUND(G63/47*100,1)</f>
        <v>2.1</v>
      </c>
      <c r="I63" s="20"/>
    </row>
    <row r="64" spans="1:9" ht="24.95" customHeight="1" x14ac:dyDescent="0.25">
      <c r="C64" s="34" t="s">
        <v>21</v>
      </c>
      <c r="D64" s="60"/>
      <c r="E64" s="70">
        <f>COUNTIF($F$12:$F$58,"KHÁ")</f>
        <v>41</v>
      </c>
      <c r="F64" s="71">
        <f t="shared" si="4"/>
        <v>87.2</v>
      </c>
      <c r="G64" s="70">
        <f>COUNTIF($H$12:$H$58,"KHÁ")</f>
        <v>41</v>
      </c>
      <c r="H64" s="71">
        <f t="shared" si="5"/>
        <v>87.2</v>
      </c>
      <c r="I64" s="20"/>
    </row>
    <row r="65" spans="1:9" ht="24.95" customHeight="1" x14ac:dyDescent="0.25">
      <c r="C65" s="34" t="s">
        <v>23</v>
      </c>
      <c r="D65" s="60"/>
      <c r="E65" s="70">
        <f>COUNTIF($F$12:$F$58,"TB")</f>
        <v>5</v>
      </c>
      <c r="F65" s="71">
        <f t="shared" si="4"/>
        <v>10.6</v>
      </c>
      <c r="G65" s="70">
        <f>COUNTIF($H$12:$H$58,"TB")</f>
        <v>5</v>
      </c>
      <c r="H65" s="71">
        <f t="shared" si="5"/>
        <v>10.6</v>
      </c>
      <c r="I65" s="20"/>
    </row>
    <row r="66" spans="1:9" ht="24.95" customHeight="1" x14ac:dyDescent="0.25">
      <c r="C66" s="34" t="s">
        <v>24</v>
      </c>
      <c r="D66" s="60"/>
      <c r="E66" s="70">
        <f>COUNTIF($F$12:$F$58,"YẾU")</f>
        <v>0</v>
      </c>
      <c r="F66" s="71">
        <f t="shared" si="4"/>
        <v>0</v>
      </c>
      <c r="G66" s="70">
        <f>COUNTIF($H$12:$H$58,"YẾU")</f>
        <v>0</v>
      </c>
      <c r="H66" s="71">
        <f t="shared" si="5"/>
        <v>0</v>
      </c>
      <c r="I66" s="20"/>
    </row>
    <row r="67" spans="1:9" ht="24.95" customHeight="1" thickBot="1" x14ac:dyDescent="0.3">
      <c r="C67" s="35" t="s">
        <v>34</v>
      </c>
      <c r="D67" s="74"/>
      <c r="E67" s="72">
        <f>COUNTIF($F$12:$F$58,"Không xếp loại")</f>
        <v>0</v>
      </c>
      <c r="F67" s="73">
        <f t="shared" si="4"/>
        <v>0</v>
      </c>
      <c r="G67" s="72">
        <f>COUNTIF($H$12:$H$58,"Không xếp loại")</f>
        <v>0</v>
      </c>
      <c r="H67" s="73">
        <f t="shared" si="5"/>
        <v>0</v>
      </c>
      <c r="I67" s="24"/>
    </row>
    <row r="68" spans="1:9" ht="12" customHeight="1" x14ac:dyDescent="0.25">
      <c r="C68" s="25"/>
      <c r="D68" s="25"/>
    </row>
    <row r="69" spans="1:9" ht="18.95" customHeight="1" x14ac:dyDescent="0.25">
      <c r="E69" s="92" t="s">
        <v>32</v>
      </c>
      <c r="F69" s="92"/>
      <c r="G69" s="92"/>
      <c r="H69" s="92"/>
      <c r="I69" s="92"/>
    </row>
    <row r="70" spans="1:9" ht="18.95" customHeight="1" x14ac:dyDescent="0.25">
      <c r="A70" s="76" t="s">
        <v>11</v>
      </c>
      <c r="B70" s="76"/>
      <c r="C70" s="76"/>
      <c r="D70" s="76" t="s">
        <v>10</v>
      </c>
      <c r="E70" s="76"/>
      <c r="F70" s="76"/>
      <c r="G70" s="76"/>
      <c r="H70" s="76" t="s">
        <v>26</v>
      </c>
      <c r="I70" s="76"/>
    </row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</sheetData>
  <mergeCells count="25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0:C70"/>
    <mergeCell ref="D70:G70"/>
    <mergeCell ref="H70:I70"/>
    <mergeCell ref="A10:A11"/>
    <mergeCell ref="C10:D11"/>
    <mergeCell ref="E10:F10"/>
    <mergeCell ref="G10:H10"/>
    <mergeCell ref="I10:I11"/>
    <mergeCell ref="C59:I59"/>
    <mergeCell ref="C60:C61"/>
    <mergeCell ref="E60:F60"/>
    <mergeCell ref="G60:H60"/>
    <mergeCell ref="I60:I61"/>
    <mergeCell ref="E69:I69"/>
    <mergeCell ref="B10:B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3"/>
  <sheetViews>
    <sheetView view="pageBreakPreview" topLeftCell="A2" zoomScaleNormal="100" workbookViewId="0">
      <selection activeCell="B12" sqref="B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9" t="s">
        <v>30</v>
      </c>
      <c r="B2" s="79"/>
      <c r="C2" s="79"/>
      <c r="D2" s="79"/>
      <c r="E2" s="80" t="s">
        <v>5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6" t="s">
        <v>2</v>
      </c>
      <c r="B3" s="76"/>
      <c r="C3" s="76"/>
      <c r="D3" s="76"/>
      <c r="E3" s="81" t="s">
        <v>6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6" t="s">
        <v>3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8" t="s">
        <v>7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8" t="s">
        <v>35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2" t="s">
        <v>440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8</v>
      </c>
      <c r="B10" s="121" t="s">
        <v>938</v>
      </c>
      <c r="C10" s="85" t="s">
        <v>9</v>
      </c>
      <c r="D10" s="86"/>
      <c r="E10" s="89" t="s">
        <v>10</v>
      </c>
      <c r="F10" s="90"/>
      <c r="G10" s="89" t="s">
        <v>11</v>
      </c>
      <c r="H10" s="90"/>
      <c r="I10" s="91" t="s">
        <v>12</v>
      </c>
    </row>
    <row r="11" spans="1:20" s="12" customFormat="1" ht="30" customHeight="1" x14ac:dyDescent="0.2">
      <c r="A11" s="84"/>
      <c r="B11" s="122"/>
      <c r="C11" s="87"/>
      <c r="D11" s="88"/>
      <c r="E11" s="13" t="s">
        <v>13</v>
      </c>
      <c r="F11" s="13" t="s">
        <v>14</v>
      </c>
      <c r="G11" s="13" t="s">
        <v>13</v>
      </c>
      <c r="H11" s="13" t="s">
        <v>14</v>
      </c>
      <c r="I11" s="84"/>
    </row>
    <row r="12" spans="1:20" s="12" customFormat="1" ht="18.95" customHeight="1" x14ac:dyDescent="0.2">
      <c r="A12" s="109">
        <v>1</v>
      </c>
      <c r="B12" s="110" t="s">
        <v>287</v>
      </c>
      <c r="C12" s="106" t="s">
        <v>132</v>
      </c>
      <c r="D12" s="107" t="s">
        <v>288</v>
      </c>
      <c r="E12" s="109">
        <v>78</v>
      </c>
      <c r="F12" s="109" t="str">
        <f t="shared" ref="F12:H27" si="0">IF(E12&lt;50,"YẾU",IF(E12&lt;70,"TB",IF(E12&lt;80,"KHÁ",IF(E12&lt;90,"TỐT","XUẤT SẮC"))))</f>
        <v>KHÁ</v>
      </c>
      <c r="G12" s="109">
        <f>E12</f>
        <v>78</v>
      </c>
      <c r="H12" s="109" t="str">
        <f t="shared" si="0"/>
        <v>KHÁ</v>
      </c>
      <c r="I12" s="111"/>
    </row>
    <row r="13" spans="1:20" s="12" customFormat="1" ht="18.95" customHeight="1" x14ac:dyDescent="0.2">
      <c r="A13" s="109">
        <v>2</v>
      </c>
      <c r="B13" s="110" t="s">
        <v>289</v>
      </c>
      <c r="C13" s="106" t="s">
        <v>290</v>
      </c>
      <c r="D13" s="107" t="s">
        <v>291</v>
      </c>
      <c r="E13" s="109">
        <v>71</v>
      </c>
      <c r="F13" s="109" t="str">
        <f t="shared" si="0"/>
        <v>KHÁ</v>
      </c>
      <c r="G13" s="109">
        <f t="shared" ref="G13:G45" si="1">E13</f>
        <v>71</v>
      </c>
      <c r="H13" s="109" t="str">
        <f t="shared" si="0"/>
        <v>KHÁ</v>
      </c>
      <c r="I13" s="111"/>
    </row>
    <row r="14" spans="1:20" s="12" customFormat="1" ht="18.95" customHeight="1" x14ac:dyDescent="0.2">
      <c r="A14" s="109">
        <v>3</v>
      </c>
      <c r="B14" s="110" t="s">
        <v>292</v>
      </c>
      <c r="C14" s="106" t="s">
        <v>244</v>
      </c>
      <c r="D14" s="107" t="s">
        <v>52</v>
      </c>
      <c r="E14" s="109">
        <v>70</v>
      </c>
      <c r="F14" s="109" t="str">
        <f t="shared" si="0"/>
        <v>KHÁ</v>
      </c>
      <c r="G14" s="109">
        <f t="shared" si="1"/>
        <v>70</v>
      </c>
      <c r="H14" s="109" t="str">
        <f t="shared" si="0"/>
        <v>KHÁ</v>
      </c>
      <c r="I14" s="111"/>
    </row>
    <row r="15" spans="1:20" s="12" customFormat="1" ht="18.95" customHeight="1" x14ac:dyDescent="0.2">
      <c r="A15" s="109">
        <v>4</v>
      </c>
      <c r="B15" s="110" t="s">
        <v>293</v>
      </c>
      <c r="C15" s="106" t="s">
        <v>294</v>
      </c>
      <c r="D15" s="107" t="s">
        <v>295</v>
      </c>
      <c r="E15" s="109">
        <v>70</v>
      </c>
      <c r="F15" s="109" t="str">
        <f t="shared" si="0"/>
        <v>KHÁ</v>
      </c>
      <c r="G15" s="109">
        <f t="shared" si="1"/>
        <v>70</v>
      </c>
      <c r="H15" s="109" t="str">
        <f t="shared" si="0"/>
        <v>KHÁ</v>
      </c>
      <c r="I15" s="111"/>
    </row>
    <row r="16" spans="1:20" s="12" customFormat="1" ht="18.95" customHeight="1" x14ac:dyDescent="0.2">
      <c r="A16" s="109">
        <v>5</v>
      </c>
      <c r="B16" s="110" t="s">
        <v>296</v>
      </c>
      <c r="C16" s="106" t="s">
        <v>297</v>
      </c>
      <c r="D16" s="107" t="s">
        <v>58</v>
      </c>
      <c r="E16" s="109">
        <v>71</v>
      </c>
      <c r="F16" s="109" t="str">
        <f t="shared" si="0"/>
        <v>KHÁ</v>
      </c>
      <c r="G16" s="109">
        <f t="shared" si="1"/>
        <v>71</v>
      </c>
      <c r="H16" s="109" t="str">
        <f t="shared" si="0"/>
        <v>KHÁ</v>
      </c>
      <c r="I16" s="111"/>
    </row>
    <row r="17" spans="1:9" s="12" customFormat="1" ht="18.95" customHeight="1" x14ac:dyDescent="0.2">
      <c r="A17" s="109">
        <v>6</v>
      </c>
      <c r="B17" s="110" t="s">
        <v>298</v>
      </c>
      <c r="C17" s="106" t="s">
        <v>299</v>
      </c>
      <c r="D17" s="107" t="s">
        <v>61</v>
      </c>
      <c r="E17" s="109">
        <v>71</v>
      </c>
      <c r="F17" s="109" t="str">
        <f t="shared" si="0"/>
        <v>KHÁ</v>
      </c>
      <c r="G17" s="109">
        <f t="shared" si="1"/>
        <v>71</v>
      </c>
      <c r="H17" s="109" t="str">
        <f t="shared" si="0"/>
        <v>KHÁ</v>
      </c>
      <c r="I17" s="112"/>
    </row>
    <row r="18" spans="1:9" s="12" customFormat="1" ht="18.95" customHeight="1" x14ac:dyDescent="0.2">
      <c r="A18" s="109">
        <v>7</v>
      </c>
      <c r="B18" s="110" t="s">
        <v>300</v>
      </c>
      <c r="C18" s="106" t="s">
        <v>301</v>
      </c>
      <c r="D18" s="107" t="s">
        <v>61</v>
      </c>
      <c r="E18" s="109">
        <v>71</v>
      </c>
      <c r="F18" s="109" t="str">
        <f t="shared" si="0"/>
        <v>KHÁ</v>
      </c>
      <c r="G18" s="109">
        <f t="shared" si="1"/>
        <v>71</v>
      </c>
      <c r="H18" s="109" t="str">
        <f t="shared" si="0"/>
        <v>KHÁ</v>
      </c>
      <c r="I18" s="111"/>
    </row>
    <row r="19" spans="1:9" s="12" customFormat="1" ht="18.95" customHeight="1" x14ac:dyDescent="0.2">
      <c r="A19" s="109">
        <v>8</v>
      </c>
      <c r="B19" s="110" t="s">
        <v>302</v>
      </c>
      <c r="C19" s="106" t="s">
        <v>303</v>
      </c>
      <c r="D19" s="107" t="s">
        <v>61</v>
      </c>
      <c r="E19" s="109">
        <v>70</v>
      </c>
      <c r="F19" s="109" t="str">
        <f t="shared" si="0"/>
        <v>KHÁ</v>
      </c>
      <c r="G19" s="109">
        <f t="shared" si="1"/>
        <v>70</v>
      </c>
      <c r="H19" s="109" t="str">
        <f t="shared" si="0"/>
        <v>KHÁ</v>
      </c>
      <c r="I19" s="112"/>
    </row>
    <row r="20" spans="1:9" s="12" customFormat="1" ht="18.95" customHeight="1" x14ac:dyDescent="0.2">
      <c r="A20" s="109">
        <v>9</v>
      </c>
      <c r="B20" s="110" t="s">
        <v>304</v>
      </c>
      <c r="C20" s="106" t="s">
        <v>305</v>
      </c>
      <c r="D20" s="107" t="s">
        <v>306</v>
      </c>
      <c r="E20" s="109">
        <v>71</v>
      </c>
      <c r="F20" s="109" t="str">
        <f t="shared" si="0"/>
        <v>KHÁ</v>
      </c>
      <c r="G20" s="109">
        <f t="shared" si="1"/>
        <v>71</v>
      </c>
      <c r="H20" s="109" t="str">
        <f t="shared" si="0"/>
        <v>KHÁ</v>
      </c>
      <c r="I20" s="111"/>
    </row>
    <row r="21" spans="1:9" s="12" customFormat="1" ht="18.95" customHeight="1" x14ac:dyDescent="0.2">
      <c r="A21" s="109">
        <v>10</v>
      </c>
      <c r="B21" s="110" t="s">
        <v>307</v>
      </c>
      <c r="C21" s="106" t="s">
        <v>308</v>
      </c>
      <c r="D21" s="107" t="s">
        <v>309</v>
      </c>
      <c r="E21" s="109">
        <v>70</v>
      </c>
      <c r="F21" s="109" t="str">
        <f t="shared" si="0"/>
        <v>KHÁ</v>
      </c>
      <c r="G21" s="109">
        <f t="shared" si="1"/>
        <v>70</v>
      </c>
      <c r="H21" s="109" t="str">
        <f t="shared" si="0"/>
        <v>KHÁ</v>
      </c>
      <c r="I21" s="112"/>
    </row>
    <row r="22" spans="1:9" s="12" customFormat="1" ht="18.95" customHeight="1" x14ac:dyDescent="0.2">
      <c r="A22" s="109">
        <v>11</v>
      </c>
      <c r="B22" s="110" t="s">
        <v>310</v>
      </c>
      <c r="C22" s="106" t="s">
        <v>311</v>
      </c>
      <c r="D22" s="107" t="s">
        <v>312</v>
      </c>
      <c r="E22" s="109">
        <v>71</v>
      </c>
      <c r="F22" s="109" t="str">
        <f t="shared" si="0"/>
        <v>KHÁ</v>
      </c>
      <c r="G22" s="109">
        <f t="shared" si="1"/>
        <v>71</v>
      </c>
      <c r="H22" s="109" t="str">
        <f t="shared" si="0"/>
        <v>KHÁ</v>
      </c>
      <c r="I22" s="112"/>
    </row>
    <row r="23" spans="1:9" s="12" customFormat="1" ht="18.95" customHeight="1" x14ac:dyDescent="0.2">
      <c r="A23" s="109">
        <v>12</v>
      </c>
      <c r="B23" s="110" t="s">
        <v>313</v>
      </c>
      <c r="C23" s="106" t="s">
        <v>314</v>
      </c>
      <c r="D23" s="107" t="s">
        <v>312</v>
      </c>
      <c r="E23" s="109">
        <v>71</v>
      </c>
      <c r="F23" s="109" t="str">
        <f t="shared" si="0"/>
        <v>KHÁ</v>
      </c>
      <c r="G23" s="109">
        <f t="shared" si="1"/>
        <v>71</v>
      </c>
      <c r="H23" s="109" t="str">
        <f t="shared" si="0"/>
        <v>KHÁ</v>
      </c>
      <c r="I23" s="111"/>
    </row>
    <row r="24" spans="1:9" s="12" customFormat="1" ht="18.95" customHeight="1" x14ac:dyDescent="0.2">
      <c r="A24" s="109">
        <v>13</v>
      </c>
      <c r="B24" s="110" t="s">
        <v>315</v>
      </c>
      <c r="C24" s="106" t="s">
        <v>316</v>
      </c>
      <c r="D24" s="107" t="s">
        <v>80</v>
      </c>
      <c r="E24" s="109">
        <v>25</v>
      </c>
      <c r="F24" s="109" t="str">
        <f t="shared" si="0"/>
        <v>YẾU</v>
      </c>
      <c r="G24" s="109">
        <f t="shared" si="1"/>
        <v>25</v>
      </c>
      <c r="H24" s="109" t="str">
        <f t="shared" si="0"/>
        <v>YẾU</v>
      </c>
      <c r="I24" s="111" t="s">
        <v>936</v>
      </c>
    </row>
    <row r="25" spans="1:9" s="12" customFormat="1" ht="18.95" customHeight="1" x14ac:dyDescent="0.2">
      <c r="A25" s="109">
        <v>14</v>
      </c>
      <c r="B25" s="110" t="s">
        <v>317</v>
      </c>
      <c r="C25" s="106" t="s">
        <v>318</v>
      </c>
      <c r="D25" s="107" t="s">
        <v>88</v>
      </c>
      <c r="E25" s="109">
        <v>71</v>
      </c>
      <c r="F25" s="109" t="str">
        <f t="shared" si="0"/>
        <v>KHÁ</v>
      </c>
      <c r="G25" s="109">
        <f t="shared" si="1"/>
        <v>71</v>
      </c>
      <c r="H25" s="109" t="str">
        <f t="shared" si="0"/>
        <v>KHÁ</v>
      </c>
      <c r="I25" s="111"/>
    </row>
    <row r="26" spans="1:9" s="12" customFormat="1" ht="18.95" customHeight="1" x14ac:dyDescent="0.2">
      <c r="A26" s="109">
        <v>15</v>
      </c>
      <c r="B26" s="110" t="s">
        <v>319</v>
      </c>
      <c r="C26" s="106" t="s">
        <v>320</v>
      </c>
      <c r="D26" s="107" t="s">
        <v>321</v>
      </c>
      <c r="E26" s="109">
        <v>70</v>
      </c>
      <c r="F26" s="109" t="str">
        <f t="shared" si="0"/>
        <v>KHÁ</v>
      </c>
      <c r="G26" s="109">
        <f t="shared" si="1"/>
        <v>70</v>
      </c>
      <c r="H26" s="109" t="str">
        <f t="shared" si="0"/>
        <v>KHÁ</v>
      </c>
      <c r="I26" s="112"/>
    </row>
    <row r="27" spans="1:9" s="12" customFormat="1" ht="18.95" customHeight="1" x14ac:dyDescent="0.2">
      <c r="A27" s="109">
        <v>16</v>
      </c>
      <c r="B27" s="110" t="s">
        <v>322</v>
      </c>
      <c r="C27" s="106" t="s">
        <v>323</v>
      </c>
      <c r="D27" s="107" t="s">
        <v>91</v>
      </c>
      <c r="E27" s="109">
        <v>70</v>
      </c>
      <c r="F27" s="109" t="str">
        <f t="shared" si="0"/>
        <v>KHÁ</v>
      </c>
      <c r="G27" s="109">
        <f t="shared" si="1"/>
        <v>70</v>
      </c>
      <c r="H27" s="109" t="str">
        <f t="shared" si="0"/>
        <v>KHÁ</v>
      </c>
      <c r="I27" s="111"/>
    </row>
    <row r="28" spans="1:9" s="12" customFormat="1" ht="18.95" customHeight="1" x14ac:dyDescent="0.2">
      <c r="A28" s="109">
        <v>17</v>
      </c>
      <c r="B28" s="110" t="s">
        <v>324</v>
      </c>
      <c r="C28" s="106" t="s">
        <v>325</v>
      </c>
      <c r="D28" s="107" t="s">
        <v>94</v>
      </c>
      <c r="E28" s="109">
        <v>71</v>
      </c>
      <c r="F28" s="109" t="str">
        <f t="shared" ref="F28:F45" si="2">IF(E28&lt;50,"YẾU",IF(E28&lt;70,"TB",IF(E28&lt;80,"KHÁ",IF(E28&lt;90,"TỐT","XUẤT SẮC"))))</f>
        <v>KHÁ</v>
      </c>
      <c r="G28" s="109">
        <f t="shared" si="1"/>
        <v>71</v>
      </c>
      <c r="H28" s="109" t="str">
        <f t="shared" ref="H28:H45" si="3">IF(G28&lt;50,"YẾU",IF(G28&lt;70,"TB",IF(G28&lt;80,"KHÁ",IF(G28&lt;90,"TỐT","XUẤT SẮC"))))</f>
        <v>KHÁ</v>
      </c>
      <c r="I28" s="111"/>
    </row>
    <row r="29" spans="1:9" s="12" customFormat="1" ht="18.95" customHeight="1" x14ac:dyDescent="0.2">
      <c r="A29" s="109">
        <v>18</v>
      </c>
      <c r="B29" s="110" t="s">
        <v>326</v>
      </c>
      <c r="C29" s="106" t="s">
        <v>327</v>
      </c>
      <c r="D29" s="107" t="s">
        <v>97</v>
      </c>
      <c r="E29" s="109">
        <v>71</v>
      </c>
      <c r="F29" s="109" t="str">
        <f t="shared" si="2"/>
        <v>KHÁ</v>
      </c>
      <c r="G29" s="109">
        <f t="shared" si="1"/>
        <v>71</v>
      </c>
      <c r="H29" s="109" t="str">
        <f t="shared" si="3"/>
        <v>KHÁ</v>
      </c>
      <c r="I29" s="112"/>
    </row>
    <row r="30" spans="1:9" s="12" customFormat="1" ht="18.95" customHeight="1" x14ac:dyDescent="0.2">
      <c r="A30" s="109">
        <v>19</v>
      </c>
      <c r="B30" s="110" t="s">
        <v>328</v>
      </c>
      <c r="C30" s="106" t="s">
        <v>74</v>
      </c>
      <c r="D30" s="107" t="s">
        <v>329</v>
      </c>
      <c r="E30" s="109">
        <v>71</v>
      </c>
      <c r="F30" s="109" t="str">
        <f t="shared" si="2"/>
        <v>KHÁ</v>
      </c>
      <c r="G30" s="109">
        <f t="shared" si="1"/>
        <v>71</v>
      </c>
      <c r="H30" s="109" t="str">
        <f t="shared" si="3"/>
        <v>KHÁ</v>
      </c>
      <c r="I30" s="111"/>
    </row>
    <row r="31" spans="1:9" s="12" customFormat="1" ht="18.95" customHeight="1" x14ac:dyDescent="0.2">
      <c r="A31" s="109">
        <v>20</v>
      </c>
      <c r="B31" s="110" t="s">
        <v>330</v>
      </c>
      <c r="C31" s="106" t="s">
        <v>331</v>
      </c>
      <c r="D31" s="107" t="s">
        <v>106</v>
      </c>
      <c r="E31" s="109">
        <v>71</v>
      </c>
      <c r="F31" s="109" t="str">
        <f t="shared" si="2"/>
        <v>KHÁ</v>
      </c>
      <c r="G31" s="109">
        <f t="shared" si="1"/>
        <v>71</v>
      </c>
      <c r="H31" s="109" t="str">
        <f t="shared" si="3"/>
        <v>KHÁ</v>
      </c>
      <c r="I31" s="111"/>
    </row>
    <row r="32" spans="1:9" s="12" customFormat="1" ht="18.95" customHeight="1" x14ac:dyDescent="0.2">
      <c r="A32" s="109">
        <v>21</v>
      </c>
      <c r="B32" s="110" t="s">
        <v>332</v>
      </c>
      <c r="C32" s="106" t="s">
        <v>333</v>
      </c>
      <c r="D32" s="107" t="s">
        <v>109</v>
      </c>
      <c r="E32" s="109">
        <v>71</v>
      </c>
      <c r="F32" s="109" t="str">
        <f t="shared" si="2"/>
        <v>KHÁ</v>
      </c>
      <c r="G32" s="109">
        <f t="shared" si="1"/>
        <v>71</v>
      </c>
      <c r="H32" s="109" t="str">
        <f t="shared" si="3"/>
        <v>KHÁ</v>
      </c>
      <c r="I32" s="112"/>
    </row>
    <row r="33" spans="1:9" s="12" customFormat="1" ht="18.95" customHeight="1" x14ac:dyDescent="0.2">
      <c r="A33" s="109">
        <v>22</v>
      </c>
      <c r="B33" s="110" t="s">
        <v>334</v>
      </c>
      <c r="C33" s="106" t="s">
        <v>74</v>
      </c>
      <c r="D33" s="107" t="s">
        <v>250</v>
      </c>
      <c r="E33" s="109">
        <v>71</v>
      </c>
      <c r="F33" s="109" t="str">
        <f t="shared" si="2"/>
        <v>KHÁ</v>
      </c>
      <c r="G33" s="109">
        <f t="shared" si="1"/>
        <v>71</v>
      </c>
      <c r="H33" s="109" t="str">
        <f t="shared" si="3"/>
        <v>KHÁ</v>
      </c>
      <c r="I33" s="111"/>
    </row>
    <row r="34" spans="1:9" s="12" customFormat="1" ht="18.95" customHeight="1" x14ac:dyDescent="0.2">
      <c r="A34" s="109">
        <v>23</v>
      </c>
      <c r="B34" s="110" t="s">
        <v>335</v>
      </c>
      <c r="C34" s="106" t="s">
        <v>336</v>
      </c>
      <c r="D34" s="107" t="s">
        <v>127</v>
      </c>
      <c r="E34" s="109">
        <v>76</v>
      </c>
      <c r="F34" s="109" t="str">
        <f t="shared" si="2"/>
        <v>KHÁ</v>
      </c>
      <c r="G34" s="109">
        <f t="shared" si="1"/>
        <v>76</v>
      </c>
      <c r="H34" s="109" t="str">
        <f t="shared" si="3"/>
        <v>KHÁ</v>
      </c>
      <c r="I34" s="111"/>
    </row>
    <row r="35" spans="1:9" s="12" customFormat="1" ht="18.95" customHeight="1" x14ac:dyDescent="0.2">
      <c r="A35" s="109">
        <v>24</v>
      </c>
      <c r="B35" s="110" t="s">
        <v>337</v>
      </c>
      <c r="C35" s="106" t="s">
        <v>74</v>
      </c>
      <c r="D35" s="107" t="s">
        <v>338</v>
      </c>
      <c r="E35" s="109">
        <v>71</v>
      </c>
      <c r="F35" s="109" t="str">
        <f t="shared" si="2"/>
        <v>KHÁ</v>
      </c>
      <c r="G35" s="109">
        <f t="shared" si="1"/>
        <v>71</v>
      </c>
      <c r="H35" s="109" t="str">
        <f t="shared" si="3"/>
        <v>KHÁ</v>
      </c>
      <c r="I35" s="112"/>
    </row>
    <row r="36" spans="1:9" s="12" customFormat="1" ht="18.95" customHeight="1" x14ac:dyDescent="0.2">
      <c r="A36" s="109">
        <v>25</v>
      </c>
      <c r="B36" s="110" t="s">
        <v>339</v>
      </c>
      <c r="C36" s="106" t="s">
        <v>340</v>
      </c>
      <c r="D36" s="107" t="s">
        <v>259</v>
      </c>
      <c r="E36" s="109">
        <v>70</v>
      </c>
      <c r="F36" s="109" t="str">
        <f t="shared" si="2"/>
        <v>KHÁ</v>
      </c>
      <c r="G36" s="109">
        <f t="shared" si="1"/>
        <v>70</v>
      </c>
      <c r="H36" s="109" t="str">
        <f t="shared" si="3"/>
        <v>KHÁ</v>
      </c>
      <c r="I36" s="111"/>
    </row>
    <row r="37" spans="1:9" s="12" customFormat="1" ht="18.95" customHeight="1" x14ac:dyDescent="0.2">
      <c r="A37" s="109">
        <v>26</v>
      </c>
      <c r="B37" s="110" t="s">
        <v>341</v>
      </c>
      <c r="C37" s="106" t="s">
        <v>342</v>
      </c>
      <c r="D37" s="107" t="s">
        <v>343</v>
      </c>
      <c r="E37" s="109">
        <v>70</v>
      </c>
      <c r="F37" s="109" t="str">
        <f t="shared" si="2"/>
        <v>KHÁ</v>
      </c>
      <c r="G37" s="109">
        <f t="shared" si="1"/>
        <v>70</v>
      </c>
      <c r="H37" s="109" t="str">
        <f t="shared" si="3"/>
        <v>KHÁ</v>
      </c>
      <c r="I37" s="112"/>
    </row>
    <row r="38" spans="1:9" s="12" customFormat="1" ht="18.95" customHeight="1" x14ac:dyDescent="0.2">
      <c r="A38" s="109">
        <v>27</v>
      </c>
      <c r="B38" s="110" t="s">
        <v>344</v>
      </c>
      <c r="C38" s="106" t="s">
        <v>345</v>
      </c>
      <c r="D38" s="107" t="s">
        <v>346</v>
      </c>
      <c r="E38" s="109">
        <v>70</v>
      </c>
      <c r="F38" s="109" t="str">
        <f t="shared" si="2"/>
        <v>KHÁ</v>
      </c>
      <c r="G38" s="109">
        <f t="shared" si="1"/>
        <v>70</v>
      </c>
      <c r="H38" s="109" t="str">
        <f t="shared" si="3"/>
        <v>KHÁ</v>
      </c>
      <c r="I38" s="111"/>
    </row>
    <row r="39" spans="1:9" s="12" customFormat="1" ht="18.95" customHeight="1" x14ac:dyDescent="0.2">
      <c r="A39" s="109">
        <v>28</v>
      </c>
      <c r="B39" s="110" t="s">
        <v>347</v>
      </c>
      <c r="C39" s="106" t="s">
        <v>348</v>
      </c>
      <c r="D39" s="107" t="s">
        <v>151</v>
      </c>
      <c r="E39" s="109">
        <v>71</v>
      </c>
      <c r="F39" s="109" t="str">
        <f t="shared" si="2"/>
        <v>KHÁ</v>
      </c>
      <c r="G39" s="109">
        <f t="shared" si="1"/>
        <v>71</v>
      </c>
      <c r="H39" s="109" t="str">
        <f t="shared" si="3"/>
        <v>KHÁ</v>
      </c>
      <c r="I39" s="111"/>
    </row>
    <row r="40" spans="1:9" s="12" customFormat="1" ht="18.95" customHeight="1" x14ac:dyDescent="0.2">
      <c r="A40" s="109">
        <v>29</v>
      </c>
      <c r="B40" s="110" t="s">
        <v>349</v>
      </c>
      <c r="C40" s="106" t="s">
        <v>350</v>
      </c>
      <c r="D40" s="107" t="s">
        <v>274</v>
      </c>
      <c r="E40" s="109">
        <v>70</v>
      </c>
      <c r="F40" s="109" t="str">
        <f t="shared" si="2"/>
        <v>KHÁ</v>
      </c>
      <c r="G40" s="109">
        <f t="shared" si="1"/>
        <v>70</v>
      </c>
      <c r="H40" s="109" t="str">
        <f t="shared" si="3"/>
        <v>KHÁ</v>
      </c>
      <c r="I40" s="111"/>
    </row>
    <row r="41" spans="1:9" s="12" customFormat="1" ht="18.95" customHeight="1" x14ac:dyDescent="0.2">
      <c r="A41" s="109">
        <v>30</v>
      </c>
      <c r="B41" s="110" t="s">
        <v>351</v>
      </c>
      <c r="C41" s="106" t="s">
        <v>352</v>
      </c>
      <c r="D41" s="107" t="s">
        <v>353</v>
      </c>
      <c r="E41" s="109">
        <v>70</v>
      </c>
      <c r="F41" s="109" t="str">
        <f t="shared" si="2"/>
        <v>KHÁ</v>
      </c>
      <c r="G41" s="109">
        <f t="shared" si="1"/>
        <v>70</v>
      </c>
      <c r="H41" s="109" t="str">
        <f t="shared" si="3"/>
        <v>KHÁ</v>
      </c>
      <c r="I41" s="111"/>
    </row>
    <row r="42" spans="1:9" s="12" customFormat="1" ht="18.95" customHeight="1" x14ac:dyDescent="0.2">
      <c r="A42" s="109">
        <v>31</v>
      </c>
      <c r="B42" s="110" t="s">
        <v>354</v>
      </c>
      <c r="C42" s="106" t="s">
        <v>79</v>
      </c>
      <c r="D42" s="107" t="s">
        <v>277</v>
      </c>
      <c r="E42" s="109">
        <v>77</v>
      </c>
      <c r="F42" s="109" t="str">
        <f t="shared" si="2"/>
        <v>KHÁ</v>
      </c>
      <c r="G42" s="109">
        <f t="shared" si="1"/>
        <v>77</v>
      </c>
      <c r="H42" s="109" t="str">
        <f t="shared" si="3"/>
        <v>KHÁ</v>
      </c>
      <c r="I42" s="111"/>
    </row>
    <row r="43" spans="1:9" s="12" customFormat="1" ht="18.95" customHeight="1" x14ac:dyDescent="0.2">
      <c r="A43" s="109">
        <v>32</v>
      </c>
      <c r="B43" s="110" t="s">
        <v>355</v>
      </c>
      <c r="C43" s="106" t="s">
        <v>356</v>
      </c>
      <c r="D43" s="107" t="s">
        <v>357</v>
      </c>
      <c r="E43" s="109">
        <v>71</v>
      </c>
      <c r="F43" s="109" t="str">
        <f t="shared" si="2"/>
        <v>KHÁ</v>
      </c>
      <c r="G43" s="109">
        <f t="shared" si="1"/>
        <v>71</v>
      </c>
      <c r="H43" s="109" t="str">
        <f t="shared" si="3"/>
        <v>KHÁ</v>
      </c>
      <c r="I43" s="111"/>
    </row>
    <row r="44" spans="1:9" s="12" customFormat="1" ht="18.95" customHeight="1" x14ac:dyDescent="0.2">
      <c r="A44" s="109">
        <v>33</v>
      </c>
      <c r="B44" s="110" t="s">
        <v>358</v>
      </c>
      <c r="C44" s="106" t="s">
        <v>359</v>
      </c>
      <c r="D44" s="107" t="s">
        <v>360</v>
      </c>
      <c r="E44" s="109">
        <v>71</v>
      </c>
      <c r="F44" s="109" t="str">
        <f t="shared" si="2"/>
        <v>KHÁ</v>
      </c>
      <c r="G44" s="109">
        <f t="shared" si="1"/>
        <v>71</v>
      </c>
      <c r="H44" s="109" t="str">
        <f t="shared" si="3"/>
        <v>KHÁ</v>
      </c>
      <c r="I44" s="111"/>
    </row>
    <row r="45" spans="1:9" s="12" customFormat="1" ht="18.95" customHeight="1" x14ac:dyDescent="0.2">
      <c r="A45" s="109">
        <v>34</v>
      </c>
      <c r="B45" s="110" t="s">
        <v>361</v>
      </c>
      <c r="C45" s="106" t="s">
        <v>96</v>
      </c>
      <c r="D45" s="107" t="s">
        <v>362</v>
      </c>
      <c r="E45" s="109">
        <v>71</v>
      </c>
      <c r="F45" s="109" t="str">
        <f t="shared" si="2"/>
        <v>KHÁ</v>
      </c>
      <c r="G45" s="109">
        <f t="shared" si="1"/>
        <v>71</v>
      </c>
      <c r="H45" s="109" t="str">
        <f t="shared" si="3"/>
        <v>KHÁ</v>
      </c>
      <c r="I45" s="111"/>
    </row>
    <row r="46" spans="1:9" ht="24.95" customHeight="1" thickBot="1" x14ac:dyDescent="0.35">
      <c r="C46" s="102" t="s">
        <v>15</v>
      </c>
      <c r="D46" s="102"/>
      <c r="E46" s="102"/>
      <c r="F46" s="102"/>
      <c r="G46" s="102"/>
      <c r="H46" s="102"/>
      <c r="I46" s="102"/>
    </row>
    <row r="47" spans="1:9" ht="24.95" customHeight="1" x14ac:dyDescent="0.25">
      <c r="C47" s="94" t="s">
        <v>16</v>
      </c>
      <c r="D47" s="27"/>
      <c r="E47" s="96" t="s">
        <v>10</v>
      </c>
      <c r="F47" s="97"/>
      <c r="G47" s="98" t="s">
        <v>11</v>
      </c>
      <c r="H47" s="99"/>
      <c r="I47" s="100" t="s">
        <v>12</v>
      </c>
    </row>
    <row r="48" spans="1:9" s="12" customFormat="1" ht="24.95" customHeight="1" x14ac:dyDescent="0.2">
      <c r="C48" s="95"/>
      <c r="D48" s="28"/>
      <c r="E48" s="13" t="s">
        <v>17</v>
      </c>
      <c r="F48" s="16" t="s">
        <v>18</v>
      </c>
      <c r="G48" s="13" t="s">
        <v>17</v>
      </c>
      <c r="H48" s="16" t="s">
        <v>18</v>
      </c>
      <c r="I48" s="101"/>
    </row>
    <row r="49" spans="1:9" ht="24.95" customHeight="1" x14ac:dyDescent="0.25">
      <c r="C49" s="34" t="s">
        <v>19</v>
      </c>
      <c r="D49" s="60"/>
      <c r="E49" s="70">
        <f>COUNTIF($F$12:$F$45,"XUẤT SẮC")</f>
        <v>0</v>
      </c>
      <c r="F49" s="71">
        <f>ROUND(E49/34*100,1)</f>
        <v>0</v>
      </c>
      <c r="G49" s="70">
        <f>COUNTIF($H$12:$H$45,"XUẤT SẮC")</f>
        <v>0</v>
      </c>
      <c r="H49" s="71">
        <f>ROUND(G49/34*100,1)</f>
        <v>0</v>
      </c>
      <c r="I49" s="20"/>
    </row>
    <row r="50" spans="1:9" ht="24.95" customHeight="1" x14ac:dyDescent="0.25">
      <c r="C50" s="34" t="s">
        <v>20</v>
      </c>
      <c r="D50" s="60"/>
      <c r="E50" s="70">
        <f>COUNTIF($F$12:$F$45,"TỐT")</f>
        <v>0</v>
      </c>
      <c r="F50" s="71">
        <f t="shared" ref="F50:F54" si="4">ROUND(E50/34*100,1)</f>
        <v>0</v>
      </c>
      <c r="G50" s="70">
        <f>COUNTIF($H$12:$H$45,"TỐT")</f>
        <v>0</v>
      </c>
      <c r="H50" s="71">
        <f t="shared" ref="H50:H54" si="5">ROUND(G50/34*100,1)</f>
        <v>0</v>
      </c>
      <c r="I50" s="20"/>
    </row>
    <row r="51" spans="1:9" ht="24.95" customHeight="1" x14ac:dyDescent="0.25">
      <c r="C51" s="34" t="s">
        <v>21</v>
      </c>
      <c r="D51" s="60"/>
      <c r="E51" s="70">
        <f>COUNTIF($F$12:$F$45,"KHÁ")</f>
        <v>33</v>
      </c>
      <c r="F51" s="71">
        <f t="shared" si="4"/>
        <v>97.1</v>
      </c>
      <c r="G51" s="70">
        <f>COUNTIF($H$12:$H$45,"KHÁ")</f>
        <v>33</v>
      </c>
      <c r="H51" s="71">
        <f t="shared" si="5"/>
        <v>97.1</v>
      </c>
      <c r="I51" s="20"/>
    </row>
    <row r="52" spans="1:9" ht="24.95" customHeight="1" x14ac:dyDescent="0.25">
      <c r="C52" s="34" t="s">
        <v>23</v>
      </c>
      <c r="D52" s="60"/>
      <c r="E52" s="70">
        <f>COUNTIF($F$12:$F$45,"TB")</f>
        <v>0</v>
      </c>
      <c r="F52" s="71">
        <f t="shared" si="4"/>
        <v>0</v>
      </c>
      <c r="G52" s="70">
        <f>COUNTIF($H$12:$H$45,"TB")</f>
        <v>0</v>
      </c>
      <c r="H52" s="71">
        <f t="shared" si="5"/>
        <v>0</v>
      </c>
      <c r="I52" s="20"/>
    </row>
    <row r="53" spans="1:9" ht="24.95" customHeight="1" x14ac:dyDescent="0.25">
      <c r="C53" s="34" t="s">
        <v>24</v>
      </c>
      <c r="D53" s="60"/>
      <c r="E53" s="70">
        <f>COUNTIF($F$12:$F$45,"YẾU")</f>
        <v>1</v>
      </c>
      <c r="F53" s="71">
        <f t="shared" si="4"/>
        <v>2.9</v>
      </c>
      <c r="G53" s="70">
        <f>COUNTIF($H$12:$H$45,"YẾU")</f>
        <v>1</v>
      </c>
      <c r="H53" s="71">
        <f t="shared" si="5"/>
        <v>2.9</v>
      </c>
      <c r="I53" s="20"/>
    </row>
    <row r="54" spans="1:9" ht="24.95" customHeight="1" thickBot="1" x14ac:dyDescent="0.3">
      <c r="C54" s="35" t="s">
        <v>34</v>
      </c>
      <c r="D54" s="29"/>
      <c r="E54" s="72">
        <f>COUNTIF($F$12:$F$45,"Không xếp loại")</f>
        <v>0</v>
      </c>
      <c r="F54" s="73">
        <f t="shared" si="4"/>
        <v>0</v>
      </c>
      <c r="G54" s="72">
        <f>COUNTIF($H$12:$H$45,"Không xếp loại")</f>
        <v>0</v>
      </c>
      <c r="H54" s="73">
        <f t="shared" si="5"/>
        <v>0</v>
      </c>
      <c r="I54" s="24"/>
    </row>
    <row r="55" spans="1:9" ht="12" customHeight="1" x14ac:dyDescent="0.25">
      <c r="C55" s="25"/>
      <c r="D55" s="25"/>
    </row>
    <row r="56" spans="1:9" ht="18" customHeight="1" x14ac:dyDescent="0.25">
      <c r="E56" s="92" t="s">
        <v>32</v>
      </c>
      <c r="F56" s="92"/>
      <c r="G56" s="92"/>
      <c r="H56" s="92"/>
      <c r="I56" s="92"/>
    </row>
    <row r="57" spans="1:9" ht="18" customHeight="1" x14ac:dyDescent="0.25">
      <c r="A57" s="76" t="s">
        <v>11</v>
      </c>
      <c r="B57" s="76"/>
      <c r="C57" s="76"/>
      <c r="D57" s="76" t="s">
        <v>10</v>
      </c>
      <c r="E57" s="76"/>
      <c r="F57" s="76"/>
      <c r="G57" s="76"/>
      <c r="H57" s="76" t="s">
        <v>26</v>
      </c>
      <c r="I57" s="76"/>
    </row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228" ht="18" customHeight="1" x14ac:dyDescent="0.25"/>
    <row r="229" ht="18" customHeight="1" x14ac:dyDescent="0.25"/>
    <row r="230" ht="18" customHeight="1" x14ac:dyDescent="0.25"/>
    <row r="231" ht="18" customHeight="1" x14ac:dyDescent="0.25"/>
    <row r="232" ht="18" customHeight="1" x14ac:dyDescent="0.25"/>
    <row r="233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57:C57"/>
    <mergeCell ref="D57:G57"/>
    <mergeCell ref="H57:I57"/>
    <mergeCell ref="C46:I46"/>
    <mergeCell ref="C47:C48"/>
    <mergeCell ref="E47:F47"/>
    <mergeCell ref="G47:H47"/>
    <mergeCell ref="I47:I48"/>
    <mergeCell ref="E56:I56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9" t="s">
        <v>30</v>
      </c>
      <c r="B2" s="79"/>
      <c r="C2" s="79"/>
      <c r="D2" s="79"/>
      <c r="E2" s="80" t="s">
        <v>5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6" t="s">
        <v>2</v>
      </c>
      <c r="B3" s="76"/>
      <c r="C3" s="76"/>
      <c r="D3" s="76"/>
      <c r="E3" s="81" t="s">
        <v>6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6" t="s">
        <v>3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8" t="s">
        <v>7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8" t="s">
        <v>35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2" t="s">
        <v>441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8</v>
      </c>
      <c r="B10" s="121" t="s">
        <v>938</v>
      </c>
      <c r="C10" s="85" t="s">
        <v>9</v>
      </c>
      <c r="D10" s="86"/>
      <c r="E10" s="89" t="s">
        <v>10</v>
      </c>
      <c r="F10" s="90"/>
      <c r="G10" s="89" t="s">
        <v>11</v>
      </c>
      <c r="H10" s="90"/>
      <c r="I10" s="91" t="s">
        <v>12</v>
      </c>
    </row>
    <row r="11" spans="1:20" s="12" customFormat="1" ht="30" customHeight="1" x14ac:dyDescent="0.2">
      <c r="A11" s="84"/>
      <c r="B11" s="122"/>
      <c r="C11" s="87"/>
      <c r="D11" s="88"/>
      <c r="E11" s="13" t="s">
        <v>13</v>
      </c>
      <c r="F11" s="13" t="s">
        <v>14</v>
      </c>
      <c r="G11" s="13" t="s">
        <v>13</v>
      </c>
      <c r="H11" s="13" t="s">
        <v>14</v>
      </c>
      <c r="I11" s="84"/>
    </row>
    <row r="12" spans="1:20" s="12" customFormat="1" ht="20.100000000000001" customHeight="1" x14ac:dyDescent="0.2">
      <c r="A12" s="109">
        <v>1</v>
      </c>
      <c r="B12" s="110" t="s">
        <v>363</v>
      </c>
      <c r="C12" s="106" t="s">
        <v>327</v>
      </c>
      <c r="D12" s="107" t="s">
        <v>49</v>
      </c>
      <c r="E12" s="109">
        <v>71</v>
      </c>
      <c r="F12" s="109" t="str">
        <f t="shared" ref="F12:H27" si="0">IF(E12&lt;50,"YẾU",IF(E12&lt;70,"TB",IF(E12&lt;80,"KHÁ",IF(E12&lt;90,"TỐT","XUẤT SẮC"))))</f>
        <v>KHÁ</v>
      </c>
      <c r="G12" s="109">
        <f>E12</f>
        <v>71</v>
      </c>
      <c r="H12" s="109" t="str">
        <f t="shared" si="0"/>
        <v>KHÁ</v>
      </c>
      <c r="I12" s="111"/>
    </row>
    <row r="13" spans="1:20" s="12" customFormat="1" ht="20.100000000000001" customHeight="1" x14ac:dyDescent="0.2">
      <c r="A13" s="109">
        <v>2</v>
      </c>
      <c r="B13" s="110" t="s">
        <v>364</v>
      </c>
      <c r="C13" s="106" t="s">
        <v>365</v>
      </c>
      <c r="D13" s="107" t="s">
        <v>366</v>
      </c>
      <c r="E13" s="109">
        <v>71</v>
      </c>
      <c r="F13" s="109" t="str">
        <f t="shared" si="0"/>
        <v>KHÁ</v>
      </c>
      <c r="G13" s="109">
        <f t="shared" ref="G13:G49" si="1">E13</f>
        <v>71</v>
      </c>
      <c r="H13" s="109" t="str">
        <f t="shared" si="0"/>
        <v>KHÁ</v>
      </c>
      <c r="I13" s="111"/>
    </row>
    <row r="14" spans="1:20" s="12" customFormat="1" ht="20.100000000000001" customHeight="1" x14ac:dyDescent="0.2">
      <c r="A14" s="109">
        <v>3</v>
      </c>
      <c r="B14" s="110" t="s">
        <v>367</v>
      </c>
      <c r="C14" s="106" t="s">
        <v>368</v>
      </c>
      <c r="D14" s="107" t="s">
        <v>295</v>
      </c>
      <c r="E14" s="109">
        <v>71</v>
      </c>
      <c r="F14" s="109" t="str">
        <f t="shared" si="0"/>
        <v>KHÁ</v>
      </c>
      <c r="G14" s="109">
        <f t="shared" si="1"/>
        <v>71</v>
      </c>
      <c r="H14" s="109" t="str">
        <f t="shared" si="0"/>
        <v>KHÁ</v>
      </c>
      <c r="I14" s="111"/>
    </row>
    <row r="15" spans="1:20" s="12" customFormat="1" ht="20.100000000000001" customHeight="1" x14ac:dyDescent="0.2">
      <c r="A15" s="109">
        <v>4</v>
      </c>
      <c r="B15" s="110" t="s">
        <v>369</v>
      </c>
      <c r="C15" s="106" t="s">
        <v>370</v>
      </c>
      <c r="D15" s="107" t="s">
        <v>295</v>
      </c>
      <c r="E15" s="109">
        <v>71</v>
      </c>
      <c r="F15" s="109" t="str">
        <f t="shared" si="0"/>
        <v>KHÁ</v>
      </c>
      <c r="G15" s="109">
        <f t="shared" si="1"/>
        <v>71</v>
      </c>
      <c r="H15" s="109" t="str">
        <f t="shared" si="0"/>
        <v>KHÁ</v>
      </c>
      <c r="I15" s="112"/>
    </row>
    <row r="16" spans="1:20" s="12" customFormat="1" ht="20.100000000000001" customHeight="1" x14ac:dyDescent="0.2">
      <c r="A16" s="109">
        <v>5</v>
      </c>
      <c r="B16" s="110" t="s">
        <v>371</v>
      </c>
      <c r="C16" s="106" t="s">
        <v>173</v>
      </c>
      <c r="D16" s="107" t="s">
        <v>372</v>
      </c>
      <c r="E16" s="109">
        <v>45</v>
      </c>
      <c r="F16" s="109" t="str">
        <f t="shared" si="0"/>
        <v>YẾU</v>
      </c>
      <c r="G16" s="109">
        <f t="shared" si="1"/>
        <v>45</v>
      </c>
      <c r="H16" s="109" t="str">
        <f t="shared" si="0"/>
        <v>YẾU</v>
      </c>
      <c r="I16" s="111" t="s">
        <v>936</v>
      </c>
    </row>
    <row r="17" spans="1:9" s="12" customFormat="1" ht="20.100000000000001" customHeight="1" x14ac:dyDescent="0.2">
      <c r="A17" s="109">
        <v>6</v>
      </c>
      <c r="B17" s="110" t="s">
        <v>373</v>
      </c>
      <c r="C17" s="106" t="s">
        <v>374</v>
      </c>
      <c r="D17" s="107" t="s">
        <v>187</v>
      </c>
      <c r="E17" s="109">
        <v>70</v>
      </c>
      <c r="F17" s="109" t="str">
        <f t="shared" si="0"/>
        <v>KHÁ</v>
      </c>
      <c r="G17" s="109">
        <f t="shared" si="1"/>
        <v>70</v>
      </c>
      <c r="H17" s="109" t="str">
        <f t="shared" si="0"/>
        <v>KHÁ</v>
      </c>
      <c r="I17" s="111"/>
    </row>
    <row r="18" spans="1:9" s="12" customFormat="1" ht="20.100000000000001" customHeight="1" x14ac:dyDescent="0.2">
      <c r="A18" s="109">
        <v>7</v>
      </c>
      <c r="B18" s="110" t="s">
        <v>375</v>
      </c>
      <c r="C18" s="106" t="s">
        <v>96</v>
      </c>
      <c r="D18" s="107" t="s">
        <v>376</v>
      </c>
      <c r="E18" s="109">
        <v>71</v>
      </c>
      <c r="F18" s="109" t="str">
        <f t="shared" si="0"/>
        <v>KHÁ</v>
      </c>
      <c r="G18" s="109">
        <f t="shared" si="1"/>
        <v>71</v>
      </c>
      <c r="H18" s="109" t="str">
        <f t="shared" si="0"/>
        <v>KHÁ</v>
      </c>
      <c r="I18" s="112"/>
    </row>
    <row r="19" spans="1:9" s="12" customFormat="1" ht="20.100000000000001" customHeight="1" x14ac:dyDescent="0.2">
      <c r="A19" s="109">
        <v>8</v>
      </c>
      <c r="B19" s="110" t="s">
        <v>377</v>
      </c>
      <c r="C19" s="106" t="s">
        <v>378</v>
      </c>
      <c r="D19" s="107" t="s">
        <v>379</v>
      </c>
      <c r="E19" s="109">
        <v>71</v>
      </c>
      <c r="F19" s="109" t="str">
        <f t="shared" si="0"/>
        <v>KHÁ</v>
      </c>
      <c r="G19" s="109">
        <f t="shared" si="1"/>
        <v>71</v>
      </c>
      <c r="H19" s="109" t="str">
        <f t="shared" si="0"/>
        <v>KHÁ</v>
      </c>
      <c r="I19" s="111"/>
    </row>
    <row r="20" spans="1:9" s="12" customFormat="1" ht="20.100000000000001" customHeight="1" x14ac:dyDescent="0.2">
      <c r="A20" s="109">
        <v>9</v>
      </c>
      <c r="B20" s="110" t="s">
        <v>380</v>
      </c>
      <c r="C20" s="106" t="s">
        <v>381</v>
      </c>
      <c r="D20" s="107" t="s">
        <v>379</v>
      </c>
      <c r="E20" s="109">
        <v>71</v>
      </c>
      <c r="F20" s="109" t="str">
        <f t="shared" si="0"/>
        <v>KHÁ</v>
      </c>
      <c r="G20" s="109">
        <f t="shared" si="1"/>
        <v>71</v>
      </c>
      <c r="H20" s="109" t="str">
        <f t="shared" si="0"/>
        <v>KHÁ</v>
      </c>
      <c r="I20" s="111"/>
    </row>
    <row r="21" spans="1:9" s="12" customFormat="1" ht="20.100000000000001" customHeight="1" x14ac:dyDescent="0.2">
      <c r="A21" s="109">
        <v>10</v>
      </c>
      <c r="B21" s="110" t="s">
        <v>382</v>
      </c>
      <c r="C21" s="106" t="s">
        <v>170</v>
      </c>
      <c r="D21" s="107" t="s">
        <v>61</v>
      </c>
      <c r="E21" s="109">
        <v>45</v>
      </c>
      <c r="F21" s="109" t="str">
        <f t="shared" si="0"/>
        <v>YẾU</v>
      </c>
      <c r="G21" s="109">
        <f t="shared" si="1"/>
        <v>45</v>
      </c>
      <c r="H21" s="109" t="str">
        <f t="shared" si="0"/>
        <v>YẾU</v>
      </c>
      <c r="I21" s="111" t="s">
        <v>936</v>
      </c>
    </row>
    <row r="22" spans="1:9" s="12" customFormat="1" ht="20.100000000000001" customHeight="1" x14ac:dyDescent="0.2">
      <c r="A22" s="109">
        <v>11</v>
      </c>
      <c r="B22" s="110" t="s">
        <v>383</v>
      </c>
      <c r="C22" s="106" t="s">
        <v>384</v>
      </c>
      <c r="D22" s="107" t="s">
        <v>190</v>
      </c>
      <c r="E22" s="109">
        <v>71</v>
      </c>
      <c r="F22" s="109" t="str">
        <f t="shared" si="0"/>
        <v>KHÁ</v>
      </c>
      <c r="G22" s="109">
        <f t="shared" si="1"/>
        <v>71</v>
      </c>
      <c r="H22" s="109" t="str">
        <f t="shared" si="0"/>
        <v>KHÁ</v>
      </c>
      <c r="I22" s="112"/>
    </row>
    <row r="23" spans="1:9" s="12" customFormat="1" ht="20.100000000000001" customHeight="1" x14ac:dyDescent="0.2">
      <c r="A23" s="109">
        <v>12</v>
      </c>
      <c r="B23" s="110" t="s">
        <v>385</v>
      </c>
      <c r="C23" s="106" t="s">
        <v>386</v>
      </c>
      <c r="D23" s="107" t="s">
        <v>387</v>
      </c>
      <c r="E23" s="109">
        <v>45</v>
      </c>
      <c r="F23" s="109" t="str">
        <f t="shared" si="0"/>
        <v>YẾU</v>
      </c>
      <c r="G23" s="109">
        <f t="shared" si="1"/>
        <v>45</v>
      </c>
      <c r="H23" s="109" t="str">
        <f t="shared" si="0"/>
        <v>YẾU</v>
      </c>
      <c r="I23" s="111" t="s">
        <v>936</v>
      </c>
    </row>
    <row r="24" spans="1:9" s="12" customFormat="1" ht="20.100000000000001" customHeight="1" x14ac:dyDescent="0.2">
      <c r="A24" s="109">
        <v>13</v>
      </c>
      <c r="B24" s="110" t="s">
        <v>388</v>
      </c>
      <c r="C24" s="106" t="s">
        <v>79</v>
      </c>
      <c r="D24" s="107" t="s">
        <v>72</v>
      </c>
      <c r="E24" s="109">
        <v>70</v>
      </c>
      <c r="F24" s="109" t="str">
        <f t="shared" si="0"/>
        <v>KHÁ</v>
      </c>
      <c r="G24" s="109">
        <f t="shared" si="1"/>
        <v>70</v>
      </c>
      <c r="H24" s="109" t="str">
        <f t="shared" si="0"/>
        <v>KHÁ</v>
      </c>
      <c r="I24" s="119"/>
    </row>
    <row r="25" spans="1:9" s="12" customFormat="1" ht="20.100000000000001" customHeight="1" x14ac:dyDescent="0.2">
      <c r="A25" s="109">
        <v>14</v>
      </c>
      <c r="B25" s="110" t="s">
        <v>389</v>
      </c>
      <c r="C25" s="106" t="s">
        <v>390</v>
      </c>
      <c r="D25" s="107" t="s">
        <v>391</v>
      </c>
      <c r="E25" s="109">
        <v>80</v>
      </c>
      <c r="F25" s="109" t="str">
        <f t="shared" si="0"/>
        <v>TỐT</v>
      </c>
      <c r="G25" s="109">
        <f t="shared" si="1"/>
        <v>80</v>
      </c>
      <c r="H25" s="109" t="str">
        <f t="shared" si="0"/>
        <v>TỐT</v>
      </c>
      <c r="I25" s="111"/>
    </row>
    <row r="26" spans="1:9" s="12" customFormat="1" ht="20.100000000000001" customHeight="1" x14ac:dyDescent="0.2">
      <c r="A26" s="109">
        <v>15</v>
      </c>
      <c r="B26" s="110" t="s">
        <v>392</v>
      </c>
      <c r="C26" s="106" t="s">
        <v>244</v>
      </c>
      <c r="D26" s="107" t="s">
        <v>393</v>
      </c>
      <c r="E26" s="109">
        <v>71</v>
      </c>
      <c r="F26" s="109" t="str">
        <f t="shared" si="0"/>
        <v>KHÁ</v>
      </c>
      <c r="G26" s="109">
        <f t="shared" si="1"/>
        <v>71</v>
      </c>
      <c r="H26" s="109" t="str">
        <f t="shared" si="0"/>
        <v>KHÁ</v>
      </c>
      <c r="I26" s="113"/>
    </row>
    <row r="27" spans="1:9" s="12" customFormat="1" ht="20.100000000000001" customHeight="1" x14ac:dyDescent="0.2">
      <c r="A27" s="109">
        <v>16</v>
      </c>
      <c r="B27" s="110" t="s">
        <v>394</v>
      </c>
      <c r="C27" s="106" t="s">
        <v>395</v>
      </c>
      <c r="D27" s="107" t="s">
        <v>88</v>
      </c>
      <c r="E27" s="109">
        <v>45</v>
      </c>
      <c r="F27" s="109" t="str">
        <f t="shared" si="0"/>
        <v>YẾU</v>
      </c>
      <c r="G27" s="109">
        <f t="shared" si="1"/>
        <v>45</v>
      </c>
      <c r="H27" s="109" t="str">
        <f t="shared" si="0"/>
        <v>YẾU</v>
      </c>
      <c r="I27" s="111" t="s">
        <v>936</v>
      </c>
    </row>
    <row r="28" spans="1:9" s="12" customFormat="1" ht="20.100000000000001" customHeight="1" x14ac:dyDescent="0.2">
      <c r="A28" s="109">
        <v>17</v>
      </c>
      <c r="B28" s="110" t="s">
        <v>396</v>
      </c>
      <c r="C28" s="106" t="s">
        <v>397</v>
      </c>
      <c r="D28" s="107" t="s">
        <v>217</v>
      </c>
      <c r="E28" s="109">
        <v>71</v>
      </c>
      <c r="F28" s="109" t="str">
        <f t="shared" ref="F28:F49" si="2">IF(E28&lt;50,"YẾU",IF(E28&lt;70,"TB",IF(E28&lt;80,"KHÁ",IF(E28&lt;90,"TỐT","XUẤT SẮC"))))</f>
        <v>KHÁ</v>
      </c>
      <c r="G28" s="109">
        <f t="shared" si="1"/>
        <v>71</v>
      </c>
      <c r="H28" s="109" t="str">
        <f t="shared" ref="H28:H49" si="3">IF(G28&lt;50,"YẾU",IF(G28&lt;70,"TB",IF(G28&lt;80,"KHÁ",IF(G28&lt;90,"TỐT","XUẤT SẮC"))))</f>
        <v>KHÁ</v>
      </c>
      <c r="I28" s="111"/>
    </row>
    <row r="29" spans="1:9" s="12" customFormat="1" ht="20.100000000000001" customHeight="1" x14ac:dyDescent="0.2">
      <c r="A29" s="109">
        <v>18</v>
      </c>
      <c r="B29" s="110" t="s">
        <v>398</v>
      </c>
      <c r="C29" s="106" t="s">
        <v>399</v>
      </c>
      <c r="D29" s="107" t="s">
        <v>109</v>
      </c>
      <c r="E29" s="109">
        <v>71</v>
      </c>
      <c r="F29" s="109" t="str">
        <f t="shared" si="2"/>
        <v>KHÁ</v>
      </c>
      <c r="G29" s="109">
        <f t="shared" si="1"/>
        <v>71</v>
      </c>
      <c r="H29" s="109" t="str">
        <f t="shared" si="3"/>
        <v>KHÁ</v>
      </c>
      <c r="I29" s="112"/>
    </row>
    <row r="30" spans="1:9" s="12" customFormat="1" ht="20.100000000000001" customHeight="1" x14ac:dyDescent="0.2">
      <c r="A30" s="109">
        <v>19</v>
      </c>
      <c r="B30" s="110" t="s">
        <v>400</v>
      </c>
      <c r="C30" s="106" t="s">
        <v>258</v>
      </c>
      <c r="D30" s="107" t="s">
        <v>401</v>
      </c>
      <c r="E30" s="109">
        <v>45</v>
      </c>
      <c r="F30" s="109" t="str">
        <f t="shared" si="2"/>
        <v>YẾU</v>
      </c>
      <c r="G30" s="109">
        <f t="shared" si="1"/>
        <v>45</v>
      </c>
      <c r="H30" s="109" t="str">
        <f t="shared" si="3"/>
        <v>YẾU</v>
      </c>
      <c r="I30" s="111" t="s">
        <v>936</v>
      </c>
    </row>
    <row r="31" spans="1:9" s="12" customFormat="1" ht="20.100000000000001" customHeight="1" x14ac:dyDescent="0.2">
      <c r="A31" s="109">
        <v>20</v>
      </c>
      <c r="B31" s="110" t="s">
        <v>402</v>
      </c>
      <c r="C31" s="106" t="s">
        <v>244</v>
      </c>
      <c r="D31" s="107" t="s">
        <v>403</v>
      </c>
      <c r="E31" s="109">
        <v>71</v>
      </c>
      <c r="F31" s="109" t="str">
        <f t="shared" si="2"/>
        <v>KHÁ</v>
      </c>
      <c r="G31" s="109">
        <f t="shared" si="1"/>
        <v>71</v>
      </c>
      <c r="H31" s="109" t="str">
        <f t="shared" si="3"/>
        <v>KHÁ</v>
      </c>
      <c r="I31" s="111"/>
    </row>
    <row r="32" spans="1:9" s="12" customFormat="1" ht="20.100000000000001" customHeight="1" x14ac:dyDescent="0.2">
      <c r="A32" s="109">
        <v>21</v>
      </c>
      <c r="B32" s="110" t="s">
        <v>404</v>
      </c>
      <c r="C32" s="106" t="s">
        <v>405</v>
      </c>
      <c r="D32" s="107" t="s">
        <v>406</v>
      </c>
      <c r="E32" s="109">
        <v>71</v>
      </c>
      <c r="F32" s="109" t="str">
        <f t="shared" si="2"/>
        <v>KHÁ</v>
      </c>
      <c r="G32" s="109">
        <f t="shared" si="1"/>
        <v>71</v>
      </c>
      <c r="H32" s="109" t="str">
        <f t="shared" si="3"/>
        <v>KHÁ</v>
      </c>
      <c r="I32" s="111"/>
    </row>
    <row r="33" spans="1:9" s="12" customFormat="1" ht="20.100000000000001" customHeight="1" x14ac:dyDescent="0.2">
      <c r="A33" s="109">
        <v>22</v>
      </c>
      <c r="B33" s="110" t="s">
        <v>407</v>
      </c>
      <c r="C33" s="106" t="s">
        <v>408</v>
      </c>
      <c r="D33" s="107" t="s">
        <v>409</v>
      </c>
      <c r="E33" s="109">
        <v>71</v>
      </c>
      <c r="F33" s="109" t="str">
        <f t="shared" si="2"/>
        <v>KHÁ</v>
      </c>
      <c r="G33" s="109">
        <f t="shared" si="1"/>
        <v>71</v>
      </c>
      <c r="H33" s="109" t="str">
        <f t="shared" si="3"/>
        <v>KHÁ</v>
      </c>
      <c r="I33" s="111"/>
    </row>
    <row r="34" spans="1:9" s="12" customFormat="1" ht="20.100000000000001" customHeight="1" x14ac:dyDescent="0.2">
      <c r="A34" s="109">
        <v>23</v>
      </c>
      <c r="B34" s="110" t="s">
        <v>410</v>
      </c>
      <c r="C34" s="106" t="s">
        <v>411</v>
      </c>
      <c r="D34" s="107" t="s">
        <v>412</v>
      </c>
      <c r="E34" s="109">
        <v>71</v>
      </c>
      <c r="F34" s="109" t="str">
        <f t="shared" si="2"/>
        <v>KHÁ</v>
      </c>
      <c r="G34" s="109">
        <f t="shared" si="1"/>
        <v>71</v>
      </c>
      <c r="H34" s="109" t="str">
        <f t="shared" si="3"/>
        <v>KHÁ</v>
      </c>
      <c r="I34" s="119"/>
    </row>
    <row r="35" spans="1:9" s="12" customFormat="1" ht="20.100000000000001" customHeight="1" x14ac:dyDescent="0.2">
      <c r="A35" s="109">
        <v>24</v>
      </c>
      <c r="B35" s="110" t="s">
        <v>413</v>
      </c>
      <c r="C35" s="106" t="s">
        <v>414</v>
      </c>
      <c r="D35" s="107" t="s">
        <v>245</v>
      </c>
      <c r="E35" s="109">
        <v>70</v>
      </c>
      <c r="F35" s="109" t="str">
        <f t="shared" si="2"/>
        <v>KHÁ</v>
      </c>
      <c r="G35" s="109">
        <f t="shared" si="1"/>
        <v>70</v>
      </c>
      <c r="H35" s="109" t="str">
        <f t="shared" si="3"/>
        <v>KHÁ</v>
      </c>
      <c r="I35" s="111"/>
    </row>
    <row r="36" spans="1:9" s="12" customFormat="1" ht="20.100000000000001" customHeight="1" x14ac:dyDescent="0.2">
      <c r="A36" s="109">
        <v>25</v>
      </c>
      <c r="B36" s="110" t="s">
        <v>415</v>
      </c>
      <c r="C36" s="106" t="s">
        <v>74</v>
      </c>
      <c r="D36" s="107" t="s">
        <v>416</v>
      </c>
      <c r="E36" s="109">
        <v>71</v>
      </c>
      <c r="F36" s="109" t="str">
        <f t="shared" si="2"/>
        <v>KHÁ</v>
      </c>
      <c r="G36" s="109">
        <f t="shared" si="1"/>
        <v>71</v>
      </c>
      <c r="H36" s="109" t="str">
        <f t="shared" si="3"/>
        <v>KHÁ</v>
      </c>
      <c r="I36" s="111"/>
    </row>
    <row r="37" spans="1:9" s="12" customFormat="1" ht="20.100000000000001" customHeight="1" x14ac:dyDescent="0.2">
      <c r="A37" s="109">
        <v>26</v>
      </c>
      <c r="B37" s="110" t="s">
        <v>417</v>
      </c>
      <c r="C37" s="106" t="s">
        <v>418</v>
      </c>
      <c r="D37" s="107" t="s">
        <v>419</v>
      </c>
      <c r="E37" s="109">
        <v>70</v>
      </c>
      <c r="F37" s="109" t="str">
        <f t="shared" si="2"/>
        <v>KHÁ</v>
      </c>
      <c r="G37" s="109">
        <f t="shared" si="1"/>
        <v>70</v>
      </c>
      <c r="H37" s="109" t="str">
        <f t="shared" si="3"/>
        <v>KHÁ</v>
      </c>
      <c r="I37" s="120"/>
    </row>
    <row r="38" spans="1:9" s="12" customFormat="1" ht="20.100000000000001" customHeight="1" x14ac:dyDescent="0.2">
      <c r="A38" s="109">
        <v>27</v>
      </c>
      <c r="B38" s="110" t="s">
        <v>420</v>
      </c>
      <c r="C38" s="106" t="s">
        <v>421</v>
      </c>
      <c r="D38" s="107" t="s">
        <v>130</v>
      </c>
      <c r="E38" s="109">
        <v>71</v>
      </c>
      <c r="F38" s="109" t="str">
        <f t="shared" si="2"/>
        <v>KHÁ</v>
      </c>
      <c r="G38" s="109">
        <f t="shared" si="1"/>
        <v>71</v>
      </c>
      <c r="H38" s="109" t="str">
        <f t="shared" si="3"/>
        <v>KHÁ</v>
      </c>
      <c r="I38" s="111"/>
    </row>
    <row r="39" spans="1:9" s="12" customFormat="1" ht="20.100000000000001" customHeight="1" x14ac:dyDescent="0.2">
      <c r="A39" s="109">
        <v>28</v>
      </c>
      <c r="B39" s="110" t="s">
        <v>422</v>
      </c>
      <c r="C39" s="106" t="s">
        <v>244</v>
      </c>
      <c r="D39" s="107" t="s">
        <v>130</v>
      </c>
      <c r="E39" s="109">
        <v>70</v>
      </c>
      <c r="F39" s="109" t="str">
        <f t="shared" si="2"/>
        <v>KHÁ</v>
      </c>
      <c r="G39" s="109">
        <f t="shared" si="1"/>
        <v>70</v>
      </c>
      <c r="H39" s="109" t="str">
        <f t="shared" si="3"/>
        <v>KHÁ</v>
      </c>
      <c r="I39" s="111"/>
    </row>
    <row r="40" spans="1:9" s="12" customFormat="1" ht="20.100000000000001" customHeight="1" x14ac:dyDescent="0.2">
      <c r="A40" s="109">
        <v>29</v>
      </c>
      <c r="B40" s="110" t="s">
        <v>423</v>
      </c>
      <c r="C40" s="106" t="s">
        <v>424</v>
      </c>
      <c r="D40" s="107" t="s">
        <v>130</v>
      </c>
      <c r="E40" s="109">
        <v>71</v>
      </c>
      <c r="F40" s="109" t="str">
        <f t="shared" si="2"/>
        <v>KHÁ</v>
      </c>
      <c r="G40" s="109">
        <f t="shared" si="1"/>
        <v>71</v>
      </c>
      <c r="H40" s="109" t="str">
        <f t="shared" si="3"/>
        <v>KHÁ</v>
      </c>
      <c r="I40" s="112"/>
    </row>
    <row r="41" spans="1:9" s="12" customFormat="1" ht="20.100000000000001" customHeight="1" x14ac:dyDescent="0.2">
      <c r="A41" s="109">
        <v>30</v>
      </c>
      <c r="B41" s="110" t="s">
        <v>425</v>
      </c>
      <c r="C41" s="106" t="s">
        <v>74</v>
      </c>
      <c r="D41" s="107" t="s">
        <v>426</v>
      </c>
      <c r="E41" s="109">
        <v>77</v>
      </c>
      <c r="F41" s="109" t="str">
        <f t="shared" si="2"/>
        <v>KHÁ</v>
      </c>
      <c r="G41" s="109">
        <f t="shared" si="1"/>
        <v>77</v>
      </c>
      <c r="H41" s="109" t="str">
        <f t="shared" si="3"/>
        <v>KHÁ</v>
      </c>
      <c r="I41" s="111"/>
    </row>
    <row r="42" spans="1:9" s="12" customFormat="1" ht="20.100000000000001" customHeight="1" x14ac:dyDescent="0.2">
      <c r="A42" s="109">
        <v>31</v>
      </c>
      <c r="B42" s="110" t="s">
        <v>427</v>
      </c>
      <c r="C42" s="106" t="s">
        <v>79</v>
      </c>
      <c r="D42" s="107" t="s">
        <v>346</v>
      </c>
      <c r="E42" s="109">
        <v>71</v>
      </c>
      <c r="F42" s="109" t="str">
        <f t="shared" si="2"/>
        <v>KHÁ</v>
      </c>
      <c r="G42" s="109">
        <f t="shared" si="1"/>
        <v>71</v>
      </c>
      <c r="H42" s="109" t="str">
        <f t="shared" si="3"/>
        <v>KHÁ</v>
      </c>
      <c r="I42" s="112"/>
    </row>
    <row r="43" spans="1:9" s="12" customFormat="1" ht="20.100000000000001" customHeight="1" x14ac:dyDescent="0.2">
      <c r="A43" s="109">
        <v>32</v>
      </c>
      <c r="B43" s="110" t="s">
        <v>428</v>
      </c>
      <c r="C43" s="106" t="s">
        <v>159</v>
      </c>
      <c r="D43" s="107" t="s">
        <v>429</v>
      </c>
      <c r="E43" s="109">
        <v>70</v>
      </c>
      <c r="F43" s="109" t="str">
        <f t="shared" si="2"/>
        <v>KHÁ</v>
      </c>
      <c r="G43" s="109">
        <f t="shared" si="1"/>
        <v>70</v>
      </c>
      <c r="H43" s="109" t="str">
        <f t="shared" si="3"/>
        <v>KHÁ</v>
      </c>
      <c r="I43" s="111"/>
    </row>
    <row r="44" spans="1:9" s="12" customFormat="1" ht="20.100000000000001" customHeight="1" x14ac:dyDescent="0.2">
      <c r="A44" s="109">
        <v>33</v>
      </c>
      <c r="B44" s="110" t="s">
        <v>430</v>
      </c>
      <c r="C44" s="106" t="s">
        <v>431</v>
      </c>
      <c r="D44" s="107" t="s">
        <v>268</v>
      </c>
      <c r="E44" s="109">
        <v>71</v>
      </c>
      <c r="F44" s="109" t="str">
        <f t="shared" si="2"/>
        <v>KHÁ</v>
      </c>
      <c r="G44" s="109">
        <f t="shared" si="1"/>
        <v>71</v>
      </c>
      <c r="H44" s="109" t="str">
        <f t="shared" si="3"/>
        <v>KHÁ</v>
      </c>
      <c r="I44" s="111"/>
    </row>
    <row r="45" spans="1:9" s="12" customFormat="1" ht="20.100000000000001" customHeight="1" x14ac:dyDescent="0.2">
      <c r="A45" s="109">
        <v>34</v>
      </c>
      <c r="B45" s="110" t="s">
        <v>432</v>
      </c>
      <c r="C45" s="106" t="s">
        <v>336</v>
      </c>
      <c r="D45" s="107" t="s">
        <v>268</v>
      </c>
      <c r="E45" s="109">
        <v>70</v>
      </c>
      <c r="F45" s="109" t="str">
        <f t="shared" si="2"/>
        <v>KHÁ</v>
      </c>
      <c r="G45" s="109">
        <f t="shared" si="1"/>
        <v>70</v>
      </c>
      <c r="H45" s="109" t="str">
        <f t="shared" si="3"/>
        <v>KHÁ</v>
      </c>
      <c r="I45" s="119"/>
    </row>
    <row r="46" spans="1:9" s="12" customFormat="1" ht="20.100000000000001" customHeight="1" x14ac:dyDescent="0.2">
      <c r="A46" s="109">
        <v>35</v>
      </c>
      <c r="B46" s="110" t="s">
        <v>433</v>
      </c>
      <c r="C46" s="106" t="s">
        <v>434</v>
      </c>
      <c r="D46" s="107" t="s">
        <v>353</v>
      </c>
      <c r="E46" s="109">
        <v>71</v>
      </c>
      <c r="F46" s="109" t="str">
        <f t="shared" si="2"/>
        <v>KHÁ</v>
      </c>
      <c r="G46" s="109">
        <f t="shared" si="1"/>
        <v>71</v>
      </c>
      <c r="H46" s="109" t="str">
        <f t="shared" si="3"/>
        <v>KHÁ</v>
      </c>
      <c r="I46" s="111"/>
    </row>
    <row r="47" spans="1:9" s="12" customFormat="1" ht="20.100000000000001" customHeight="1" x14ac:dyDescent="0.2">
      <c r="A47" s="109">
        <v>36</v>
      </c>
      <c r="B47" s="110" t="s">
        <v>435</v>
      </c>
      <c r="C47" s="106" t="s">
        <v>436</v>
      </c>
      <c r="D47" s="107" t="s">
        <v>353</v>
      </c>
      <c r="E47" s="109">
        <v>76</v>
      </c>
      <c r="F47" s="109" t="str">
        <f t="shared" si="2"/>
        <v>KHÁ</v>
      </c>
      <c r="G47" s="109">
        <f t="shared" si="1"/>
        <v>76</v>
      </c>
      <c r="H47" s="109" t="str">
        <f t="shared" si="3"/>
        <v>KHÁ</v>
      </c>
      <c r="I47" s="111"/>
    </row>
    <row r="48" spans="1:9" s="12" customFormat="1" ht="20.100000000000001" customHeight="1" x14ac:dyDescent="0.2">
      <c r="A48" s="109">
        <v>37</v>
      </c>
      <c r="B48" s="110" t="s">
        <v>437</v>
      </c>
      <c r="C48" s="106" t="s">
        <v>216</v>
      </c>
      <c r="D48" s="107" t="s">
        <v>362</v>
      </c>
      <c r="E48" s="109">
        <v>45</v>
      </c>
      <c r="F48" s="109" t="str">
        <f t="shared" si="2"/>
        <v>YẾU</v>
      </c>
      <c r="G48" s="109">
        <f t="shared" si="1"/>
        <v>45</v>
      </c>
      <c r="H48" s="109" t="str">
        <f t="shared" si="3"/>
        <v>YẾU</v>
      </c>
      <c r="I48" s="111" t="s">
        <v>936</v>
      </c>
    </row>
    <row r="49" spans="1:9" s="12" customFormat="1" ht="20.100000000000001" customHeight="1" x14ac:dyDescent="0.2">
      <c r="A49" s="109">
        <v>38</v>
      </c>
      <c r="B49" s="110" t="s">
        <v>438</v>
      </c>
      <c r="C49" s="106" t="s">
        <v>439</v>
      </c>
      <c r="D49" s="107" t="s">
        <v>362</v>
      </c>
      <c r="E49" s="109">
        <v>71</v>
      </c>
      <c r="F49" s="109" t="str">
        <f t="shared" si="2"/>
        <v>KHÁ</v>
      </c>
      <c r="G49" s="109">
        <f t="shared" si="1"/>
        <v>71</v>
      </c>
      <c r="H49" s="109" t="str">
        <f t="shared" si="3"/>
        <v>KHÁ</v>
      </c>
      <c r="I49" s="111"/>
    </row>
    <row r="50" spans="1:9" ht="24.95" customHeight="1" thickBot="1" x14ac:dyDescent="0.35">
      <c r="C50" s="102" t="s">
        <v>15</v>
      </c>
      <c r="D50" s="102"/>
      <c r="E50" s="102"/>
      <c r="F50" s="102"/>
      <c r="G50" s="102"/>
      <c r="H50" s="102"/>
      <c r="I50" s="102"/>
    </row>
    <row r="51" spans="1:9" ht="24.95" customHeight="1" x14ac:dyDescent="0.25">
      <c r="C51" s="94" t="s">
        <v>16</v>
      </c>
      <c r="D51" s="27"/>
      <c r="E51" s="96" t="s">
        <v>10</v>
      </c>
      <c r="F51" s="97"/>
      <c r="G51" s="98" t="s">
        <v>11</v>
      </c>
      <c r="H51" s="99"/>
      <c r="I51" s="100" t="s">
        <v>12</v>
      </c>
    </row>
    <row r="52" spans="1:9" s="12" customFormat="1" ht="24.95" customHeight="1" x14ac:dyDescent="0.2">
      <c r="C52" s="95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101"/>
    </row>
    <row r="53" spans="1:9" ht="24.95" customHeight="1" x14ac:dyDescent="0.25">
      <c r="C53" s="34" t="s">
        <v>19</v>
      </c>
      <c r="D53" s="60"/>
      <c r="E53" s="70">
        <f>COUNTIF($F$12:$F$49,"XUẤT SẮC")</f>
        <v>0</v>
      </c>
      <c r="F53" s="71">
        <f>ROUND(E53/38*100,1)</f>
        <v>0</v>
      </c>
      <c r="G53" s="70">
        <f>COUNTIF($H$12:$H$49,"XUẤT SẮC")</f>
        <v>0</v>
      </c>
      <c r="H53" s="71">
        <f>ROUND(G53/38*100,1)</f>
        <v>0</v>
      </c>
      <c r="I53" s="20"/>
    </row>
    <row r="54" spans="1:9" ht="24.95" customHeight="1" x14ac:dyDescent="0.25">
      <c r="C54" s="34" t="s">
        <v>20</v>
      </c>
      <c r="D54" s="60"/>
      <c r="E54" s="70">
        <f>COUNTIF($F$12:$F$49,"TỐT")</f>
        <v>1</v>
      </c>
      <c r="F54" s="71">
        <f t="shared" ref="F54:F58" si="4">ROUND(E54/38*100,1)</f>
        <v>2.6</v>
      </c>
      <c r="G54" s="70">
        <f>COUNTIF($H$12:$H$49,"TỐT")</f>
        <v>1</v>
      </c>
      <c r="H54" s="71">
        <f t="shared" ref="H54:H58" si="5">ROUND(G54/38*100,1)</f>
        <v>2.6</v>
      </c>
      <c r="I54" s="20"/>
    </row>
    <row r="55" spans="1:9" ht="24.95" customHeight="1" x14ac:dyDescent="0.25">
      <c r="C55" s="34" t="s">
        <v>21</v>
      </c>
      <c r="D55" s="60"/>
      <c r="E55" s="70">
        <f>COUNTIF($F$12:$F$49,"KHÁ")</f>
        <v>31</v>
      </c>
      <c r="F55" s="71">
        <f t="shared" si="4"/>
        <v>81.599999999999994</v>
      </c>
      <c r="G55" s="70">
        <f>COUNTIF($H$12:$H$49,"KHÁ")</f>
        <v>31</v>
      </c>
      <c r="H55" s="71">
        <f t="shared" si="5"/>
        <v>81.599999999999994</v>
      </c>
      <c r="I55" s="20"/>
    </row>
    <row r="56" spans="1:9" ht="24.95" customHeight="1" x14ac:dyDescent="0.25">
      <c r="C56" s="34" t="s">
        <v>23</v>
      </c>
      <c r="D56" s="60"/>
      <c r="E56" s="70">
        <f>COUNTIF($F$12:$F$49,"TB")</f>
        <v>0</v>
      </c>
      <c r="F56" s="71">
        <f t="shared" si="4"/>
        <v>0</v>
      </c>
      <c r="G56" s="70">
        <f>COUNTIF($H$12:$H$49,"TB")</f>
        <v>0</v>
      </c>
      <c r="H56" s="71">
        <f t="shared" si="5"/>
        <v>0</v>
      </c>
      <c r="I56" s="20"/>
    </row>
    <row r="57" spans="1:9" ht="24.95" customHeight="1" x14ac:dyDescent="0.25">
      <c r="C57" s="34" t="s">
        <v>24</v>
      </c>
      <c r="D57" s="60"/>
      <c r="E57" s="70">
        <f>COUNTIF($F$12:$F$49,"YẾU")</f>
        <v>6</v>
      </c>
      <c r="F57" s="71">
        <f t="shared" si="4"/>
        <v>15.8</v>
      </c>
      <c r="G57" s="70">
        <f>COUNTIF($H$12:$H$49,"YẾU")</f>
        <v>6</v>
      </c>
      <c r="H57" s="71">
        <f t="shared" si="5"/>
        <v>15.8</v>
      </c>
      <c r="I57" s="20"/>
    </row>
    <row r="58" spans="1:9" ht="24.95" customHeight="1" thickBot="1" x14ac:dyDescent="0.3">
      <c r="C58" s="35" t="s">
        <v>34</v>
      </c>
      <c r="D58" s="29"/>
      <c r="E58" s="72">
        <f>COUNTIF($F$12:$F$49,"Không xếp loại")</f>
        <v>0</v>
      </c>
      <c r="F58" s="73">
        <f t="shared" si="4"/>
        <v>0</v>
      </c>
      <c r="G58" s="72">
        <f>COUNTIF($H$12:$H$49,"Không xếp loại")</f>
        <v>0</v>
      </c>
      <c r="H58" s="73">
        <f t="shared" si="5"/>
        <v>0</v>
      </c>
      <c r="I58" s="24"/>
    </row>
    <row r="59" spans="1:9" ht="12" customHeight="1" x14ac:dyDescent="0.25">
      <c r="C59" s="25"/>
      <c r="D59" s="25"/>
    </row>
    <row r="60" spans="1:9" ht="18" customHeight="1" x14ac:dyDescent="0.25">
      <c r="E60" s="92" t="s">
        <v>32</v>
      </c>
      <c r="F60" s="92"/>
      <c r="G60" s="92"/>
      <c r="H60" s="92"/>
      <c r="I60" s="92"/>
    </row>
    <row r="61" spans="1:9" ht="18" customHeight="1" x14ac:dyDescent="0.25">
      <c r="A61" s="76" t="s">
        <v>11</v>
      </c>
      <c r="B61" s="76"/>
      <c r="C61" s="76"/>
      <c r="D61" s="76" t="s">
        <v>10</v>
      </c>
      <c r="E61" s="76"/>
      <c r="F61" s="76"/>
      <c r="G61" s="76"/>
      <c r="H61" s="76" t="s">
        <v>26</v>
      </c>
      <c r="I61" s="76"/>
    </row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</sheetData>
  <mergeCells count="25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1:C61"/>
    <mergeCell ref="D61:G61"/>
    <mergeCell ref="H61:I61"/>
    <mergeCell ref="A10:A11"/>
    <mergeCell ref="C10:D11"/>
    <mergeCell ref="E10:F10"/>
    <mergeCell ref="G10:H10"/>
    <mergeCell ref="I10:I11"/>
    <mergeCell ref="C50:I50"/>
    <mergeCell ref="C51:C52"/>
    <mergeCell ref="E51:F51"/>
    <mergeCell ref="G51:H51"/>
    <mergeCell ref="I51:I52"/>
    <mergeCell ref="E60:I60"/>
    <mergeCell ref="B10:B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4"/>
  <sheetViews>
    <sheetView view="pageBreakPreview" topLeftCell="A2" zoomScaleNormal="100" workbookViewId="0">
      <selection activeCell="B12" sqref="B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4</v>
      </c>
    </row>
    <row r="2" spans="1:20" ht="17.100000000000001" customHeight="1" x14ac:dyDescent="0.25">
      <c r="A2" s="79" t="s">
        <v>30</v>
      </c>
      <c r="B2" s="79"/>
      <c r="C2" s="79"/>
      <c r="D2" s="79"/>
      <c r="E2" s="80" t="s">
        <v>5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6" t="s">
        <v>2</v>
      </c>
      <c r="B3" s="76"/>
      <c r="C3" s="76"/>
      <c r="D3" s="76"/>
      <c r="E3" s="81" t="s">
        <v>6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6" t="s">
        <v>3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8" t="s">
        <v>7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8" t="s">
        <v>35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2" t="s">
        <v>520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8</v>
      </c>
      <c r="B10" s="121" t="s">
        <v>938</v>
      </c>
      <c r="C10" s="85" t="s">
        <v>9</v>
      </c>
      <c r="D10" s="86"/>
      <c r="E10" s="89" t="s">
        <v>10</v>
      </c>
      <c r="F10" s="90"/>
      <c r="G10" s="89" t="s">
        <v>11</v>
      </c>
      <c r="H10" s="90"/>
      <c r="I10" s="91" t="s">
        <v>12</v>
      </c>
    </row>
    <row r="11" spans="1:20" s="12" customFormat="1" ht="30" customHeight="1" x14ac:dyDescent="0.2">
      <c r="A11" s="84"/>
      <c r="B11" s="122"/>
      <c r="C11" s="87"/>
      <c r="D11" s="88"/>
      <c r="E11" s="13" t="s">
        <v>13</v>
      </c>
      <c r="F11" s="13" t="s">
        <v>14</v>
      </c>
      <c r="G11" s="13" t="s">
        <v>13</v>
      </c>
      <c r="H11" s="13" t="s">
        <v>14</v>
      </c>
      <c r="I11" s="84"/>
    </row>
    <row r="12" spans="1:20" s="12" customFormat="1" ht="20.100000000000001" customHeight="1" x14ac:dyDescent="0.2">
      <c r="A12" s="109">
        <v>1</v>
      </c>
      <c r="B12" s="110" t="s">
        <v>442</v>
      </c>
      <c r="C12" s="106" t="s">
        <v>443</v>
      </c>
      <c r="D12" s="107" t="s">
        <v>42</v>
      </c>
      <c r="E12" s="109">
        <v>71</v>
      </c>
      <c r="F12" s="109" t="str">
        <f t="shared" ref="F12:H27" si="0">IF(E12&lt;50,"YẾU",IF(E12&lt;70,"TB",IF(E12&lt;80,"KHÁ",IF(E12&lt;90,"TỐT","XUẤT SẮC"))))</f>
        <v>KHÁ</v>
      </c>
      <c r="G12" s="109">
        <f>E12</f>
        <v>71</v>
      </c>
      <c r="H12" s="109" t="str">
        <f t="shared" si="0"/>
        <v>KHÁ</v>
      </c>
      <c r="I12" s="113"/>
    </row>
    <row r="13" spans="1:20" s="12" customFormat="1" ht="20.100000000000001" customHeight="1" x14ac:dyDescent="0.2">
      <c r="A13" s="109">
        <v>2</v>
      </c>
      <c r="B13" s="110" t="s">
        <v>444</v>
      </c>
      <c r="C13" s="106" t="s">
        <v>445</v>
      </c>
      <c r="D13" s="107" t="s">
        <v>446</v>
      </c>
      <c r="E13" s="111"/>
      <c r="F13" s="109" t="str">
        <f t="shared" si="0"/>
        <v>YẾU</v>
      </c>
      <c r="G13" s="109">
        <f t="shared" ref="G13:G48" si="1">E13</f>
        <v>0</v>
      </c>
      <c r="H13" s="109" t="str">
        <f t="shared" si="0"/>
        <v>YẾU</v>
      </c>
      <c r="I13" s="111"/>
    </row>
    <row r="14" spans="1:20" s="12" customFormat="1" ht="20.100000000000001" customHeight="1" x14ac:dyDescent="0.2">
      <c r="A14" s="109">
        <v>3</v>
      </c>
      <c r="B14" s="110" t="s">
        <v>447</v>
      </c>
      <c r="C14" s="106" t="s">
        <v>448</v>
      </c>
      <c r="D14" s="107" t="s">
        <v>291</v>
      </c>
      <c r="E14" s="111"/>
      <c r="F14" s="109" t="str">
        <f t="shared" si="0"/>
        <v>YẾU</v>
      </c>
      <c r="G14" s="109">
        <f t="shared" si="1"/>
        <v>0</v>
      </c>
      <c r="H14" s="109" t="str">
        <f t="shared" si="0"/>
        <v>YẾU</v>
      </c>
      <c r="I14" s="111"/>
    </row>
    <row r="15" spans="1:20" s="12" customFormat="1" ht="20.100000000000001" customHeight="1" x14ac:dyDescent="0.2">
      <c r="A15" s="109">
        <v>4</v>
      </c>
      <c r="B15" s="110" t="s">
        <v>449</v>
      </c>
      <c r="C15" s="106" t="s">
        <v>54</v>
      </c>
      <c r="D15" s="107" t="s">
        <v>55</v>
      </c>
      <c r="E15" s="111"/>
      <c r="F15" s="109" t="str">
        <f t="shared" si="0"/>
        <v>YẾU</v>
      </c>
      <c r="G15" s="109">
        <f t="shared" si="1"/>
        <v>0</v>
      </c>
      <c r="H15" s="109" t="str">
        <f t="shared" si="0"/>
        <v>YẾU</v>
      </c>
      <c r="I15" s="111"/>
    </row>
    <row r="16" spans="1:20" s="12" customFormat="1" ht="20.100000000000001" customHeight="1" x14ac:dyDescent="0.2">
      <c r="A16" s="109">
        <v>5</v>
      </c>
      <c r="B16" s="110" t="s">
        <v>450</v>
      </c>
      <c r="C16" s="106" t="s">
        <v>451</v>
      </c>
      <c r="D16" s="107" t="s">
        <v>295</v>
      </c>
      <c r="E16" s="111"/>
      <c r="F16" s="109" t="str">
        <f t="shared" si="0"/>
        <v>YẾU</v>
      </c>
      <c r="G16" s="109">
        <f t="shared" si="1"/>
        <v>0</v>
      </c>
      <c r="H16" s="109" t="str">
        <f t="shared" si="0"/>
        <v>YẾU</v>
      </c>
      <c r="I16" s="111"/>
    </row>
    <row r="17" spans="1:9" s="12" customFormat="1" ht="20.100000000000001" customHeight="1" x14ac:dyDescent="0.2">
      <c r="A17" s="109">
        <v>6</v>
      </c>
      <c r="B17" s="110" t="s">
        <v>452</v>
      </c>
      <c r="C17" s="106" t="s">
        <v>453</v>
      </c>
      <c r="D17" s="107" t="s">
        <v>454</v>
      </c>
      <c r="E17" s="111"/>
      <c r="F17" s="109" t="str">
        <f t="shared" si="0"/>
        <v>YẾU</v>
      </c>
      <c r="G17" s="109">
        <f t="shared" si="1"/>
        <v>0</v>
      </c>
      <c r="H17" s="109" t="str">
        <f t="shared" si="0"/>
        <v>YẾU</v>
      </c>
      <c r="I17" s="111"/>
    </row>
    <row r="18" spans="1:9" s="12" customFormat="1" ht="20.100000000000001" customHeight="1" x14ac:dyDescent="0.2">
      <c r="A18" s="109">
        <v>7</v>
      </c>
      <c r="B18" s="110" t="s">
        <v>455</v>
      </c>
      <c r="C18" s="106" t="s">
        <v>456</v>
      </c>
      <c r="D18" s="107" t="s">
        <v>457</v>
      </c>
      <c r="E18" s="111"/>
      <c r="F18" s="109" t="str">
        <f t="shared" si="0"/>
        <v>YẾU</v>
      </c>
      <c r="G18" s="109">
        <f t="shared" si="1"/>
        <v>0</v>
      </c>
      <c r="H18" s="109" t="str">
        <f t="shared" si="0"/>
        <v>YẾU</v>
      </c>
      <c r="I18" s="111"/>
    </row>
    <row r="19" spans="1:9" s="12" customFormat="1" ht="20.100000000000001" customHeight="1" x14ac:dyDescent="0.2">
      <c r="A19" s="109">
        <v>8</v>
      </c>
      <c r="B19" s="110" t="s">
        <v>458</v>
      </c>
      <c r="C19" s="106" t="s">
        <v>459</v>
      </c>
      <c r="D19" s="107" t="s">
        <v>58</v>
      </c>
      <c r="E19" s="111"/>
      <c r="F19" s="109" t="str">
        <f t="shared" si="0"/>
        <v>YẾU</v>
      </c>
      <c r="G19" s="109">
        <f t="shared" si="1"/>
        <v>0</v>
      </c>
      <c r="H19" s="109" t="str">
        <f t="shared" si="0"/>
        <v>YẾU</v>
      </c>
      <c r="I19" s="111"/>
    </row>
    <row r="20" spans="1:9" s="12" customFormat="1" ht="20.100000000000001" customHeight="1" x14ac:dyDescent="0.2">
      <c r="A20" s="109">
        <v>9</v>
      </c>
      <c r="B20" s="110" t="s">
        <v>460</v>
      </c>
      <c r="C20" s="106" t="s">
        <v>461</v>
      </c>
      <c r="D20" s="107" t="s">
        <v>462</v>
      </c>
      <c r="E20" s="111"/>
      <c r="F20" s="109" t="str">
        <f t="shared" si="0"/>
        <v>YẾU</v>
      </c>
      <c r="G20" s="109">
        <f t="shared" si="1"/>
        <v>0</v>
      </c>
      <c r="H20" s="109" t="str">
        <f t="shared" si="0"/>
        <v>YẾU</v>
      </c>
      <c r="I20" s="111"/>
    </row>
    <row r="21" spans="1:9" s="12" customFormat="1" ht="20.100000000000001" customHeight="1" x14ac:dyDescent="0.2">
      <c r="A21" s="109">
        <v>10</v>
      </c>
      <c r="B21" s="110" t="s">
        <v>463</v>
      </c>
      <c r="C21" s="106" t="s">
        <v>173</v>
      </c>
      <c r="D21" s="107" t="s">
        <v>379</v>
      </c>
      <c r="E21" s="111"/>
      <c r="F21" s="109" t="str">
        <f t="shared" si="0"/>
        <v>YẾU</v>
      </c>
      <c r="G21" s="109">
        <f t="shared" si="1"/>
        <v>0</v>
      </c>
      <c r="H21" s="109" t="str">
        <f t="shared" si="0"/>
        <v>YẾU</v>
      </c>
      <c r="I21" s="112"/>
    </row>
    <row r="22" spans="1:9" s="12" customFormat="1" ht="20.100000000000001" customHeight="1" x14ac:dyDescent="0.2">
      <c r="A22" s="109">
        <v>11</v>
      </c>
      <c r="B22" s="110" t="s">
        <v>464</v>
      </c>
      <c r="C22" s="106" t="s">
        <v>465</v>
      </c>
      <c r="D22" s="107" t="s">
        <v>466</v>
      </c>
      <c r="E22" s="111"/>
      <c r="F22" s="109" t="str">
        <f t="shared" si="0"/>
        <v>YẾU</v>
      </c>
      <c r="G22" s="109">
        <f t="shared" si="1"/>
        <v>0</v>
      </c>
      <c r="H22" s="109" t="str">
        <f t="shared" si="0"/>
        <v>YẾU</v>
      </c>
      <c r="I22" s="111"/>
    </row>
    <row r="23" spans="1:9" s="12" customFormat="1" ht="20.100000000000001" customHeight="1" x14ac:dyDescent="0.2">
      <c r="A23" s="109">
        <v>12</v>
      </c>
      <c r="B23" s="110" t="s">
        <v>467</v>
      </c>
      <c r="C23" s="106" t="s">
        <v>468</v>
      </c>
      <c r="D23" s="107" t="s">
        <v>312</v>
      </c>
      <c r="E23" s="111"/>
      <c r="F23" s="109" t="str">
        <f t="shared" si="0"/>
        <v>YẾU</v>
      </c>
      <c r="G23" s="109">
        <f t="shared" si="1"/>
        <v>0</v>
      </c>
      <c r="H23" s="109" t="str">
        <f t="shared" si="0"/>
        <v>YẾU</v>
      </c>
      <c r="I23" s="111"/>
    </row>
    <row r="24" spans="1:9" s="12" customFormat="1" ht="20.100000000000001" customHeight="1" x14ac:dyDescent="0.2">
      <c r="A24" s="109">
        <v>13</v>
      </c>
      <c r="B24" s="110" t="s">
        <v>469</v>
      </c>
      <c r="C24" s="106" t="s">
        <v>470</v>
      </c>
      <c r="D24" s="107" t="s">
        <v>312</v>
      </c>
      <c r="E24" s="111"/>
      <c r="F24" s="109" t="str">
        <f t="shared" si="0"/>
        <v>YẾU</v>
      </c>
      <c r="G24" s="109">
        <f t="shared" si="1"/>
        <v>0</v>
      </c>
      <c r="H24" s="109" t="str">
        <f t="shared" si="0"/>
        <v>YẾU</v>
      </c>
      <c r="I24" s="113"/>
    </row>
    <row r="25" spans="1:9" s="12" customFormat="1" ht="20.100000000000001" customHeight="1" x14ac:dyDescent="0.2">
      <c r="A25" s="109">
        <v>14</v>
      </c>
      <c r="B25" s="110" t="s">
        <v>471</v>
      </c>
      <c r="C25" s="106" t="s">
        <v>472</v>
      </c>
      <c r="D25" s="107" t="s">
        <v>473</v>
      </c>
      <c r="E25" s="111"/>
      <c r="F25" s="109" t="str">
        <f t="shared" si="0"/>
        <v>YẾU</v>
      </c>
      <c r="G25" s="109">
        <f t="shared" si="1"/>
        <v>0</v>
      </c>
      <c r="H25" s="109" t="str">
        <f t="shared" si="0"/>
        <v>YẾU</v>
      </c>
      <c r="I25" s="111"/>
    </row>
    <row r="26" spans="1:9" s="12" customFormat="1" ht="20.100000000000001" customHeight="1" x14ac:dyDescent="0.2">
      <c r="A26" s="109">
        <v>15</v>
      </c>
      <c r="B26" s="110" t="s">
        <v>474</v>
      </c>
      <c r="C26" s="106" t="s">
        <v>91</v>
      </c>
      <c r="D26" s="107" t="s">
        <v>475</v>
      </c>
      <c r="E26" s="111"/>
      <c r="F26" s="109" t="str">
        <f t="shared" si="0"/>
        <v>YẾU</v>
      </c>
      <c r="G26" s="109">
        <f t="shared" si="1"/>
        <v>0</v>
      </c>
      <c r="H26" s="109" t="str">
        <f t="shared" si="0"/>
        <v>YẾU</v>
      </c>
      <c r="I26" s="111"/>
    </row>
    <row r="27" spans="1:9" s="12" customFormat="1" ht="20.100000000000001" customHeight="1" x14ac:dyDescent="0.2">
      <c r="A27" s="109">
        <v>16</v>
      </c>
      <c r="B27" s="110" t="s">
        <v>476</v>
      </c>
      <c r="C27" s="106" t="s">
        <v>477</v>
      </c>
      <c r="D27" s="107" t="s">
        <v>77</v>
      </c>
      <c r="E27" s="111"/>
      <c r="F27" s="109" t="str">
        <f t="shared" si="0"/>
        <v>YẾU</v>
      </c>
      <c r="G27" s="109">
        <f t="shared" si="1"/>
        <v>0</v>
      </c>
      <c r="H27" s="109" t="str">
        <f t="shared" si="0"/>
        <v>YẾU</v>
      </c>
      <c r="I27" s="111"/>
    </row>
    <row r="28" spans="1:9" s="12" customFormat="1" ht="20.100000000000001" customHeight="1" x14ac:dyDescent="0.2">
      <c r="A28" s="109">
        <v>17</v>
      </c>
      <c r="B28" s="110" t="s">
        <v>478</v>
      </c>
      <c r="C28" s="106" t="s">
        <v>477</v>
      </c>
      <c r="D28" s="107" t="s">
        <v>77</v>
      </c>
      <c r="E28" s="111"/>
      <c r="F28" s="109" t="str">
        <f t="shared" ref="F28:F48" si="2">IF(E28&lt;50,"YẾU",IF(E28&lt;70,"TB",IF(E28&lt;80,"KHÁ",IF(E28&lt;90,"TỐT","XUẤT SẮC"))))</f>
        <v>YẾU</v>
      </c>
      <c r="G28" s="109">
        <f t="shared" si="1"/>
        <v>0</v>
      </c>
      <c r="H28" s="109" t="str">
        <f t="shared" ref="H28:H48" si="3">IF(G28&lt;50,"YẾU",IF(G28&lt;70,"TB",IF(G28&lt;80,"KHÁ",IF(G28&lt;90,"TỐT","XUẤT SẮC"))))</f>
        <v>YẾU</v>
      </c>
      <c r="I28" s="111"/>
    </row>
    <row r="29" spans="1:9" s="12" customFormat="1" ht="20.100000000000001" customHeight="1" x14ac:dyDescent="0.2">
      <c r="A29" s="109">
        <v>18</v>
      </c>
      <c r="B29" s="110" t="s">
        <v>479</v>
      </c>
      <c r="C29" s="106" t="s">
        <v>480</v>
      </c>
      <c r="D29" s="107" t="s">
        <v>203</v>
      </c>
      <c r="E29" s="111"/>
      <c r="F29" s="109" t="str">
        <f t="shared" si="2"/>
        <v>YẾU</v>
      </c>
      <c r="G29" s="109">
        <f t="shared" si="1"/>
        <v>0</v>
      </c>
      <c r="H29" s="109" t="str">
        <f t="shared" si="3"/>
        <v>YẾU</v>
      </c>
      <c r="I29" s="113"/>
    </row>
    <row r="30" spans="1:9" s="12" customFormat="1" ht="20.100000000000001" customHeight="1" x14ac:dyDescent="0.2">
      <c r="A30" s="109">
        <v>19</v>
      </c>
      <c r="B30" s="110" t="s">
        <v>481</v>
      </c>
      <c r="C30" s="106" t="s">
        <v>421</v>
      </c>
      <c r="D30" s="107" t="s">
        <v>97</v>
      </c>
      <c r="E30" s="111"/>
      <c r="F30" s="109" t="str">
        <f t="shared" si="2"/>
        <v>YẾU</v>
      </c>
      <c r="G30" s="109">
        <f t="shared" si="1"/>
        <v>0</v>
      </c>
      <c r="H30" s="109" t="str">
        <f t="shared" si="3"/>
        <v>YẾU</v>
      </c>
      <c r="I30" s="111"/>
    </row>
    <row r="31" spans="1:9" s="12" customFormat="1" ht="20.100000000000001" customHeight="1" x14ac:dyDescent="0.2">
      <c r="A31" s="109">
        <v>20</v>
      </c>
      <c r="B31" s="110" t="s">
        <v>482</v>
      </c>
      <c r="C31" s="106" t="s">
        <v>483</v>
      </c>
      <c r="D31" s="107" t="s">
        <v>106</v>
      </c>
      <c r="E31" s="111"/>
      <c r="F31" s="109" t="str">
        <f t="shared" si="2"/>
        <v>YẾU</v>
      </c>
      <c r="G31" s="109">
        <f t="shared" si="1"/>
        <v>0</v>
      </c>
      <c r="H31" s="109" t="str">
        <f t="shared" si="3"/>
        <v>YẾU</v>
      </c>
      <c r="I31" s="111"/>
    </row>
    <row r="32" spans="1:9" s="12" customFormat="1" ht="20.100000000000001" customHeight="1" x14ac:dyDescent="0.2">
      <c r="A32" s="109">
        <v>21</v>
      </c>
      <c r="B32" s="110" t="s">
        <v>484</v>
      </c>
      <c r="C32" s="106" t="s">
        <v>485</v>
      </c>
      <c r="D32" s="107" t="s">
        <v>217</v>
      </c>
      <c r="E32" s="111"/>
      <c r="F32" s="109" t="str">
        <f t="shared" si="2"/>
        <v>YẾU</v>
      </c>
      <c r="G32" s="109">
        <f t="shared" si="1"/>
        <v>0</v>
      </c>
      <c r="H32" s="109" t="str">
        <f t="shared" si="3"/>
        <v>YẾU</v>
      </c>
      <c r="I32" s="111"/>
    </row>
    <row r="33" spans="1:9" s="12" customFormat="1" ht="20.100000000000001" customHeight="1" x14ac:dyDescent="0.2">
      <c r="A33" s="109">
        <v>22</v>
      </c>
      <c r="B33" s="110" t="s">
        <v>486</v>
      </c>
      <c r="C33" s="106" t="s">
        <v>244</v>
      </c>
      <c r="D33" s="107" t="s">
        <v>217</v>
      </c>
      <c r="E33" s="111"/>
      <c r="F33" s="109" t="str">
        <f t="shared" si="2"/>
        <v>YẾU</v>
      </c>
      <c r="G33" s="109">
        <f t="shared" si="1"/>
        <v>0</v>
      </c>
      <c r="H33" s="109" t="str">
        <f t="shared" si="3"/>
        <v>YẾU</v>
      </c>
      <c r="I33" s="111"/>
    </row>
    <row r="34" spans="1:9" s="12" customFormat="1" ht="20.100000000000001" customHeight="1" x14ac:dyDescent="0.2">
      <c r="A34" s="109">
        <v>23</v>
      </c>
      <c r="B34" s="110" t="s">
        <v>487</v>
      </c>
      <c r="C34" s="106" t="s">
        <v>488</v>
      </c>
      <c r="D34" s="107" t="s">
        <v>403</v>
      </c>
      <c r="E34" s="111"/>
      <c r="F34" s="109" t="str">
        <f t="shared" si="2"/>
        <v>YẾU</v>
      </c>
      <c r="G34" s="109">
        <f t="shared" si="1"/>
        <v>0</v>
      </c>
      <c r="H34" s="109" t="str">
        <f t="shared" si="3"/>
        <v>YẾU</v>
      </c>
      <c r="I34" s="112"/>
    </row>
    <row r="35" spans="1:9" s="12" customFormat="1" ht="20.100000000000001" customHeight="1" x14ac:dyDescent="0.2">
      <c r="A35" s="109">
        <v>24</v>
      </c>
      <c r="B35" s="110" t="s">
        <v>489</v>
      </c>
      <c r="C35" s="106" t="s">
        <v>490</v>
      </c>
      <c r="D35" s="107" t="s">
        <v>491</v>
      </c>
      <c r="E35" s="111"/>
      <c r="F35" s="109" t="str">
        <f t="shared" si="2"/>
        <v>YẾU</v>
      </c>
      <c r="G35" s="109">
        <f t="shared" si="1"/>
        <v>0</v>
      </c>
      <c r="H35" s="109" t="str">
        <f t="shared" si="3"/>
        <v>YẾU</v>
      </c>
      <c r="I35" s="111"/>
    </row>
    <row r="36" spans="1:9" s="12" customFormat="1" ht="20.100000000000001" customHeight="1" x14ac:dyDescent="0.2">
      <c r="A36" s="109">
        <v>25</v>
      </c>
      <c r="B36" s="110" t="s">
        <v>492</v>
      </c>
      <c r="C36" s="106" t="s">
        <v>493</v>
      </c>
      <c r="D36" s="107" t="s">
        <v>416</v>
      </c>
      <c r="E36" s="111"/>
      <c r="F36" s="109" t="str">
        <f t="shared" si="2"/>
        <v>YẾU</v>
      </c>
      <c r="G36" s="109">
        <f t="shared" si="1"/>
        <v>0</v>
      </c>
      <c r="H36" s="109" t="str">
        <f t="shared" si="3"/>
        <v>YẾU</v>
      </c>
      <c r="I36" s="111"/>
    </row>
    <row r="37" spans="1:9" s="12" customFormat="1" ht="20.100000000000001" customHeight="1" x14ac:dyDescent="0.2">
      <c r="A37" s="109">
        <v>26</v>
      </c>
      <c r="B37" s="110" t="s">
        <v>494</v>
      </c>
      <c r="C37" s="106" t="s">
        <v>495</v>
      </c>
      <c r="D37" s="107" t="s">
        <v>250</v>
      </c>
      <c r="E37" s="111"/>
      <c r="F37" s="109" t="str">
        <f t="shared" si="2"/>
        <v>YẾU</v>
      </c>
      <c r="G37" s="109">
        <f t="shared" si="1"/>
        <v>0</v>
      </c>
      <c r="H37" s="109" t="str">
        <f t="shared" si="3"/>
        <v>YẾU</v>
      </c>
      <c r="I37" s="111"/>
    </row>
    <row r="38" spans="1:9" s="12" customFormat="1" ht="20.100000000000001" customHeight="1" x14ac:dyDescent="0.2">
      <c r="A38" s="109">
        <v>27</v>
      </c>
      <c r="B38" s="110" t="s">
        <v>496</v>
      </c>
      <c r="C38" s="106" t="s">
        <v>74</v>
      </c>
      <c r="D38" s="107" t="s">
        <v>497</v>
      </c>
      <c r="E38" s="111"/>
      <c r="F38" s="109" t="str">
        <f t="shared" si="2"/>
        <v>YẾU</v>
      </c>
      <c r="G38" s="109">
        <f t="shared" si="1"/>
        <v>0</v>
      </c>
      <c r="H38" s="109" t="str">
        <f t="shared" si="3"/>
        <v>YẾU</v>
      </c>
      <c r="I38" s="113"/>
    </row>
    <row r="39" spans="1:9" s="12" customFormat="1" ht="20.100000000000001" customHeight="1" x14ac:dyDescent="0.2">
      <c r="A39" s="109">
        <v>28</v>
      </c>
      <c r="B39" s="110" t="s">
        <v>498</v>
      </c>
      <c r="C39" s="106" t="s">
        <v>244</v>
      </c>
      <c r="D39" s="107" t="s">
        <v>499</v>
      </c>
      <c r="E39" s="111"/>
      <c r="F39" s="109" t="str">
        <f t="shared" si="2"/>
        <v>YẾU</v>
      </c>
      <c r="G39" s="109">
        <f t="shared" si="1"/>
        <v>0</v>
      </c>
      <c r="H39" s="109" t="str">
        <f t="shared" si="3"/>
        <v>YẾU</v>
      </c>
      <c r="I39" s="111"/>
    </row>
    <row r="40" spans="1:9" s="12" customFormat="1" ht="20.100000000000001" customHeight="1" x14ac:dyDescent="0.2">
      <c r="A40" s="109">
        <v>29</v>
      </c>
      <c r="B40" s="110" t="s">
        <v>500</v>
      </c>
      <c r="C40" s="106" t="s">
        <v>501</v>
      </c>
      <c r="D40" s="107" t="s">
        <v>259</v>
      </c>
      <c r="E40" s="111"/>
      <c r="F40" s="109" t="str">
        <f t="shared" si="2"/>
        <v>YẾU</v>
      </c>
      <c r="G40" s="109">
        <f t="shared" si="1"/>
        <v>0</v>
      </c>
      <c r="H40" s="109" t="str">
        <f t="shared" si="3"/>
        <v>YẾU</v>
      </c>
      <c r="I40" s="111"/>
    </row>
    <row r="41" spans="1:9" s="12" customFormat="1" ht="20.100000000000001" customHeight="1" x14ac:dyDescent="0.2">
      <c r="A41" s="109">
        <v>30</v>
      </c>
      <c r="B41" s="110" t="s">
        <v>502</v>
      </c>
      <c r="C41" s="106" t="s">
        <v>503</v>
      </c>
      <c r="D41" s="107" t="s">
        <v>262</v>
      </c>
      <c r="E41" s="111"/>
      <c r="F41" s="109" t="str">
        <f t="shared" si="2"/>
        <v>YẾU</v>
      </c>
      <c r="G41" s="109">
        <f t="shared" si="1"/>
        <v>0</v>
      </c>
      <c r="H41" s="109" t="str">
        <f t="shared" si="3"/>
        <v>YẾU</v>
      </c>
      <c r="I41" s="111"/>
    </row>
    <row r="42" spans="1:9" s="12" customFormat="1" ht="20.100000000000001" customHeight="1" x14ac:dyDescent="0.2">
      <c r="A42" s="109">
        <v>31</v>
      </c>
      <c r="B42" s="110" t="s">
        <v>504</v>
      </c>
      <c r="C42" s="106" t="s">
        <v>505</v>
      </c>
      <c r="D42" s="107" t="s">
        <v>506</v>
      </c>
      <c r="E42" s="111"/>
      <c r="F42" s="109" t="str">
        <f t="shared" si="2"/>
        <v>YẾU</v>
      </c>
      <c r="G42" s="109">
        <f t="shared" si="1"/>
        <v>0</v>
      </c>
      <c r="H42" s="109" t="str">
        <f t="shared" si="3"/>
        <v>YẾU</v>
      </c>
      <c r="I42" s="111"/>
    </row>
    <row r="43" spans="1:9" s="12" customFormat="1" ht="20.100000000000001" customHeight="1" x14ac:dyDescent="0.2">
      <c r="A43" s="109">
        <v>32</v>
      </c>
      <c r="B43" s="110" t="s">
        <v>507</v>
      </c>
      <c r="C43" s="106" t="s">
        <v>508</v>
      </c>
      <c r="D43" s="107" t="s">
        <v>343</v>
      </c>
      <c r="E43" s="111"/>
      <c r="F43" s="109" t="str">
        <f t="shared" si="2"/>
        <v>YẾU</v>
      </c>
      <c r="G43" s="109">
        <f t="shared" si="1"/>
        <v>0</v>
      </c>
      <c r="H43" s="109" t="str">
        <f t="shared" si="3"/>
        <v>YẾU</v>
      </c>
      <c r="I43" s="111"/>
    </row>
    <row r="44" spans="1:9" s="12" customFormat="1" ht="20.100000000000001" customHeight="1" x14ac:dyDescent="0.2">
      <c r="A44" s="109">
        <v>33</v>
      </c>
      <c r="B44" s="110" t="s">
        <v>509</v>
      </c>
      <c r="C44" s="106" t="s">
        <v>510</v>
      </c>
      <c r="D44" s="107" t="s">
        <v>265</v>
      </c>
      <c r="E44" s="111"/>
      <c r="F44" s="109" t="str">
        <f t="shared" si="2"/>
        <v>YẾU</v>
      </c>
      <c r="G44" s="109">
        <f t="shared" si="1"/>
        <v>0</v>
      </c>
      <c r="H44" s="109" t="str">
        <f t="shared" si="3"/>
        <v>YẾU</v>
      </c>
      <c r="I44" s="112"/>
    </row>
    <row r="45" spans="1:9" s="12" customFormat="1" ht="20.100000000000001" customHeight="1" x14ac:dyDescent="0.2">
      <c r="A45" s="109">
        <v>34</v>
      </c>
      <c r="B45" s="110" t="s">
        <v>511</v>
      </c>
      <c r="C45" s="106" t="s">
        <v>512</v>
      </c>
      <c r="D45" s="107" t="s">
        <v>146</v>
      </c>
      <c r="E45" s="111"/>
      <c r="F45" s="109" t="str">
        <f t="shared" si="2"/>
        <v>YẾU</v>
      </c>
      <c r="G45" s="109">
        <f t="shared" si="1"/>
        <v>0</v>
      </c>
      <c r="H45" s="109" t="str">
        <f t="shared" si="3"/>
        <v>YẾU</v>
      </c>
      <c r="I45" s="111"/>
    </row>
    <row r="46" spans="1:9" s="12" customFormat="1" ht="20.100000000000001" customHeight="1" x14ac:dyDescent="0.2">
      <c r="A46" s="109">
        <v>35</v>
      </c>
      <c r="B46" s="110" t="s">
        <v>513</v>
      </c>
      <c r="C46" s="106" t="s">
        <v>514</v>
      </c>
      <c r="D46" s="107" t="s">
        <v>515</v>
      </c>
      <c r="E46" s="111"/>
      <c r="F46" s="109" t="str">
        <f t="shared" si="2"/>
        <v>YẾU</v>
      </c>
      <c r="G46" s="109">
        <f t="shared" si="1"/>
        <v>0</v>
      </c>
      <c r="H46" s="109" t="str">
        <f t="shared" si="3"/>
        <v>YẾU</v>
      </c>
      <c r="I46" s="111"/>
    </row>
    <row r="47" spans="1:9" s="12" customFormat="1" ht="20.100000000000001" customHeight="1" x14ac:dyDescent="0.2">
      <c r="A47" s="109">
        <v>36</v>
      </c>
      <c r="B47" s="110" t="s">
        <v>516</v>
      </c>
      <c r="C47" s="106" t="s">
        <v>517</v>
      </c>
      <c r="D47" s="107" t="s">
        <v>274</v>
      </c>
      <c r="E47" s="111"/>
      <c r="F47" s="109" t="str">
        <f t="shared" si="2"/>
        <v>YẾU</v>
      </c>
      <c r="G47" s="109">
        <f t="shared" si="1"/>
        <v>0</v>
      </c>
      <c r="H47" s="109" t="str">
        <f t="shared" si="3"/>
        <v>YẾU</v>
      </c>
      <c r="I47" s="112"/>
    </row>
    <row r="48" spans="1:9" s="12" customFormat="1" ht="20.100000000000001" customHeight="1" x14ac:dyDescent="0.2">
      <c r="A48" s="109">
        <v>37</v>
      </c>
      <c r="B48" s="110" t="s">
        <v>518</v>
      </c>
      <c r="C48" s="106" t="s">
        <v>38</v>
      </c>
      <c r="D48" s="107" t="s">
        <v>519</v>
      </c>
      <c r="E48" s="111"/>
      <c r="F48" s="109" t="str">
        <f t="shared" si="2"/>
        <v>YẾU</v>
      </c>
      <c r="G48" s="109">
        <f t="shared" si="1"/>
        <v>0</v>
      </c>
      <c r="H48" s="109" t="str">
        <f t="shared" si="3"/>
        <v>YẾU</v>
      </c>
      <c r="I48" s="111"/>
    </row>
    <row r="49" spans="1:9" ht="24.95" customHeight="1" thickBot="1" x14ac:dyDescent="0.35">
      <c r="C49" s="102" t="s">
        <v>15</v>
      </c>
      <c r="D49" s="102"/>
      <c r="E49" s="102"/>
      <c r="F49" s="102"/>
      <c r="G49" s="102"/>
      <c r="H49" s="102"/>
      <c r="I49" s="102"/>
    </row>
    <row r="50" spans="1:9" ht="24.95" customHeight="1" x14ac:dyDescent="0.25">
      <c r="C50" s="94" t="s">
        <v>16</v>
      </c>
      <c r="D50" s="27"/>
      <c r="E50" s="96" t="s">
        <v>10</v>
      </c>
      <c r="F50" s="97"/>
      <c r="G50" s="98" t="s">
        <v>11</v>
      </c>
      <c r="H50" s="99"/>
      <c r="I50" s="100" t="s">
        <v>12</v>
      </c>
    </row>
    <row r="51" spans="1:9" s="12" customFormat="1" ht="24.95" customHeight="1" x14ac:dyDescent="0.2">
      <c r="C51" s="95"/>
      <c r="D51" s="28"/>
      <c r="E51" s="13" t="s">
        <v>17</v>
      </c>
      <c r="F51" s="16" t="s">
        <v>18</v>
      </c>
      <c r="G51" s="13" t="s">
        <v>17</v>
      </c>
      <c r="H51" s="16" t="s">
        <v>18</v>
      </c>
      <c r="I51" s="101"/>
    </row>
    <row r="52" spans="1:9" ht="24.95" customHeight="1" x14ac:dyDescent="0.25">
      <c r="C52" s="34" t="s">
        <v>19</v>
      </c>
      <c r="D52" s="60"/>
      <c r="E52" s="70">
        <f>COUNTIF($F$12:$F$48,"XUẤT SẮC")</f>
        <v>0</v>
      </c>
      <c r="F52" s="71">
        <f>ROUND(E52/37*100,1)</f>
        <v>0</v>
      </c>
      <c r="G52" s="70">
        <f>COUNTIF($H$12:$H$48,"XUẤT SẮC")</f>
        <v>0</v>
      </c>
      <c r="H52" s="71">
        <f>ROUND(G52/37*100,1)</f>
        <v>0</v>
      </c>
      <c r="I52" s="20"/>
    </row>
    <row r="53" spans="1:9" ht="24.95" customHeight="1" x14ac:dyDescent="0.25">
      <c r="C53" s="34" t="s">
        <v>20</v>
      </c>
      <c r="D53" s="60"/>
      <c r="E53" s="70">
        <f>COUNTIF($F$12:$F$48,"TỐT")</f>
        <v>0</v>
      </c>
      <c r="F53" s="71">
        <f t="shared" ref="F53:F57" si="4">ROUND(E53/37*100,1)</f>
        <v>0</v>
      </c>
      <c r="G53" s="70">
        <f t="shared" ref="G53:G57" si="5">COUNTIF($H$12:$H$48,"XUẤT SẮC")</f>
        <v>0</v>
      </c>
      <c r="H53" s="71">
        <f t="shared" ref="H53:H57" si="6">ROUND(G53/37*100,1)</f>
        <v>0</v>
      </c>
      <c r="I53" s="20"/>
    </row>
    <row r="54" spans="1:9" ht="24.95" customHeight="1" x14ac:dyDescent="0.25">
      <c r="C54" s="34" t="s">
        <v>21</v>
      </c>
      <c r="D54" s="60"/>
      <c r="E54" s="70">
        <f>COUNTIF($F$12:$F$48,"KHÁ")</f>
        <v>1</v>
      </c>
      <c r="F54" s="71">
        <f t="shared" si="4"/>
        <v>2.7</v>
      </c>
      <c r="G54" s="70">
        <f t="shared" si="5"/>
        <v>0</v>
      </c>
      <c r="H54" s="71">
        <f t="shared" si="6"/>
        <v>0</v>
      </c>
      <c r="I54" s="20"/>
    </row>
    <row r="55" spans="1:9" ht="24.95" customHeight="1" x14ac:dyDescent="0.25">
      <c r="C55" s="34" t="s">
        <v>23</v>
      </c>
      <c r="D55" s="60"/>
      <c r="E55" s="70">
        <f>COUNTIF($F$12:$F$48,"TB")</f>
        <v>0</v>
      </c>
      <c r="F55" s="71">
        <f t="shared" si="4"/>
        <v>0</v>
      </c>
      <c r="G55" s="70">
        <f t="shared" si="5"/>
        <v>0</v>
      </c>
      <c r="H55" s="71">
        <f t="shared" si="6"/>
        <v>0</v>
      </c>
      <c r="I55" s="20"/>
    </row>
    <row r="56" spans="1:9" ht="24.95" customHeight="1" x14ac:dyDescent="0.25">
      <c r="C56" s="34" t="s">
        <v>24</v>
      </c>
      <c r="D56" s="60"/>
      <c r="E56" s="70">
        <f>COUNTIF($F$12:$F$48,"YẾU")</f>
        <v>36</v>
      </c>
      <c r="F56" s="71">
        <f t="shared" si="4"/>
        <v>97.3</v>
      </c>
      <c r="G56" s="70">
        <f t="shared" si="5"/>
        <v>0</v>
      </c>
      <c r="H56" s="71">
        <f t="shared" si="6"/>
        <v>0</v>
      </c>
      <c r="I56" s="20"/>
    </row>
    <row r="57" spans="1:9" ht="24.95" customHeight="1" thickBot="1" x14ac:dyDescent="0.3">
      <c r="C57" s="35" t="s">
        <v>34</v>
      </c>
      <c r="D57" s="29"/>
      <c r="E57" s="72">
        <f>COUNTIF($F$12:$F$48,"Không xếp loại")</f>
        <v>0</v>
      </c>
      <c r="F57" s="73">
        <f t="shared" si="4"/>
        <v>0</v>
      </c>
      <c r="G57" s="72">
        <f t="shared" si="5"/>
        <v>0</v>
      </c>
      <c r="H57" s="73">
        <f t="shared" si="6"/>
        <v>0</v>
      </c>
      <c r="I57" s="24"/>
    </row>
    <row r="58" spans="1:9" ht="12" customHeight="1" x14ac:dyDescent="0.25">
      <c r="C58" s="25"/>
      <c r="D58" s="25"/>
    </row>
    <row r="59" spans="1:9" ht="18" customHeight="1" x14ac:dyDescent="0.25">
      <c r="E59" s="92" t="s">
        <v>32</v>
      </c>
      <c r="F59" s="92"/>
      <c r="G59" s="92"/>
      <c r="H59" s="92"/>
      <c r="I59" s="92"/>
    </row>
    <row r="60" spans="1:9" ht="18" customHeight="1" x14ac:dyDescent="0.25">
      <c r="A60" s="76" t="s">
        <v>11</v>
      </c>
      <c r="B60" s="76"/>
      <c r="C60" s="76"/>
      <c r="D60" s="76" t="s">
        <v>10</v>
      </c>
      <c r="E60" s="76"/>
      <c r="F60" s="76"/>
      <c r="G60" s="76"/>
      <c r="H60" s="76" t="s">
        <v>26</v>
      </c>
      <c r="I60" s="76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60:C60"/>
    <mergeCell ref="D60:G60"/>
    <mergeCell ref="H60:I60"/>
    <mergeCell ref="C49:I49"/>
    <mergeCell ref="C50:C51"/>
    <mergeCell ref="E50:F50"/>
    <mergeCell ref="G50:H50"/>
    <mergeCell ref="I50:I51"/>
    <mergeCell ref="E59:I59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view="pageBreakPreview" topLeftCell="A2" zoomScaleNormal="100" workbookViewId="0">
      <selection activeCell="B12" sqref="B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9" t="s">
        <v>30</v>
      </c>
      <c r="B2" s="79"/>
      <c r="C2" s="79"/>
      <c r="D2" s="79"/>
      <c r="E2" s="80" t="s">
        <v>5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6" t="s">
        <v>2</v>
      </c>
      <c r="B3" s="76"/>
      <c r="C3" s="76"/>
      <c r="D3" s="76"/>
      <c r="E3" s="81" t="s">
        <v>6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6" t="s">
        <v>3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8" t="s">
        <v>7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8" t="s">
        <v>35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2" t="s">
        <v>599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8</v>
      </c>
      <c r="B10" s="121" t="s">
        <v>938</v>
      </c>
      <c r="C10" s="85" t="s">
        <v>9</v>
      </c>
      <c r="D10" s="86"/>
      <c r="E10" s="89" t="s">
        <v>10</v>
      </c>
      <c r="F10" s="90"/>
      <c r="G10" s="89" t="s">
        <v>11</v>
      </c>
      <c r="H10" s="90"/>
      <c r="I10" s="91" t="s">
        <v>12</v>
      </c>
    </row>
    <row r="11" spans="1:20" s="12" customFormat="1" ht="30" customHeight="1" x14ac:dyDescent="0.2">
      <c r="A11" s="84"/>
      <c r="B11" s="122"/>
      <c r="C11" s="87"/>
      <c r="D11" s="88"/>
      <c r="E11" s="13" t="s">
        <v>13</v>
      </c>
      <c r="F11" s="13" t="s">
        <v>14</v>
      </c>
      <c r="G11" s="13" t="s">
        <v>13</v>
      </c>
      <c r="H11" s="13" t="s">
        <v>14</v>
      </c>
      <c r="I11" s="84"/>
    </row>
    <row r="12" spans="1:20" s="12" customFormat="1" ht="20.100000000000001" customHeight="1" x14ac:dyDescent="0.2">
      <c r="A12" s="109">
        <v>1</v>
      </c>
      <c r="B12" s="110" t="s">
        <v>521</v>
      </c>
      <c r="C12" s="106" t="s">
        <v>522</v>
      </c>
      <c r="D12" s="107" t="s">
        <v>42</v>
      </c>
      <c r="E12" s="109">
        <v>71</v>
      </c>
      <c r="F12" s="109" t="str">
        <f t="shared" ref="F12:H27" si="0">IF(E12&lt;50,"YẾU",IF(E12&lt;70,"TB",IF(E12&lt;80,"KHÁ",IF(E12&lt;90,"TỐT","XUẤT SẮC"))))</f>
        <v>KHÁ</v>
      </c>
      <c r="G12" s="109">
        <f>E12</f>
        <v>71</v>
      </c>
      <c r="H12" s="109" t="str">
        <f t="shared" si="0"/>
        <v>KHÁ</v>
      </c>
      <c r="I12" s="111"/>
    </row>
    <row r="13" spans="1:20" s="12" customFormat="1" ht="20.100000000000001" customHeight="1" x14ac:dyDescent="0.2">
      <c r="A13" s="109">
        <v>2</v>
      </c>
      <c r="B13" s="110" t="s">
        <v>523</v>
      </c>
      <c r="C13" s="106" t="s">
        <v>247</v>
      </c>
      <c r="D13" s="107" t="s">
        <v>42</v>
      </c>
      <c r="E13" s="109">
        <v>45</v>
      </c>
      <c r="F13" s="109" t="str">
        <f t="shared" si="0"/>
        <v>YẾU</v>
      </c>
      <c r="G13" s="109">
        <f t="shared" ref="G13:G50" si="1">E13</f>
        <v>45</v>
      </c>
      <c r="H13" s="109" t="str">
        <f t="shared" si="0"/>
        <v>YẾU</v>
      </c>
      <c r="I13" s="111" t="s">
        <v>936</v>
      </c>
    </row>
    <row r="14" spans="1:20" s="12" customFormat="1" ht="20.100000000000001" customHeight="1" x14ac:dyDescent="0.2">
      <c r="A14" s="109">
        <v>3</v>
      </c>
      <c r="B14" s="110" t="s">
        <v>524</v>
      </c>
      <c r="C14" s="106" t="s">
        <v>41</v>
      </c>
      <c r="D14" s="107" t="s">
        <v>44</v>
      </c>
      <c r="E14" s="109">
        <v>71</v>
      </c>
      <c r="F14" s="109" t="str">
        <f t="shared" si="0"/>
        <v>KHÁ</v>
      </c>
      <c r="G14" s="109">
        <f t="shared" si="1"/>
        <v>71</v>
      </c>
      <c r="H14" s="109" t="str">
        <f t="shared" si="0"/>
        <v>KHÁ</v>
      </c>
      <c r="I14" s="111"/>
    </row>
    <row r="15" spans="1:20" s="12" customFormat="1" ht="20.100000000000001" customHeight="1" x14ac:dyDescent="0.2">
      <c r="A15" s="109">
        <v>4</v>
      </c>
      <c r="B15" s="110" t="s">
        <v>525</v>
      </c>
      <c r="C15" s="106" t="s">
        <v>526</v>
      </c>
      <c r="D15" s="107" t="s">
        <v>49</v>
      </c>
      <c r="E15" s="109">
        <v>45</v>
      </c>
      <c r="F15" s="109" t="str">
        <f t="shared" si="0"/>
        <v>YẾU</v>
      </c>
      <c r="G15" s="109">
        <f t="shared" si="1"/>
        <v>45</v>
      </c>
      <c r="H15" s="109" t="str">
        <f t="shared" si="0"/>
        <v>YẾU</v>
      </c>
      <c r="I15" s="111" t="s">
        <v>936</v>
      </c>
    </row>
    <row r="16" spans="1:20" s="12" customFormat="1" ht="20.100000000000001" customHeight="1" x14ac:dyDescent="0.2">
      <c r="A16" s="109">
        <v>5</v>
      </c>
      <c r="B16" s="110" t="s">
        <v>527</v>
      </c>
      <c r="C16" s="106" t="s">
        <v>528</v>
      </c>
      <c r="D16" s="107" t="s">
        <v>295</v>
      </c>
      <c r="E16" s="109">
        <v>70</v>
      </c>
      <c r="F16" s="109" t="str">
        <f t="shared" si="0"/>
        <v>KHÁ</v>
      </c>
      <c r="G16" s="109">
        <f t="shared" si="1"/>
        <v>70</v>
      </c>
      <c r="H16" s="109" t="str">
        <f t="shared" si="0"/>
        <v>KHÁ</v>
      </c>
      <c r="I16" s="111"/>
    </row>
    <row r="17" spans="1:9" s="12" customFormat="1" ht="20.100000000000001" customHeight="1" x14ac:dyDescent="0.2">
      <c r="A17" s="109">
        <v>6</v>
      </c>
      <c r="B17" s="110" t="s">
        <v>529</v>
      </c>
      <c r="C17" s="106" t="s">
        <v>530</v>
      </c>
      <c r="D17" s="107" t="s">
        <v>61</v>
      </c>
      <c r="E17" s="109">
        <v>70</v>
      </c>
      <c r="F17" s="109" t="str">
        <f t="shared" si="0"/>
        <v>KHÁ</v>
      </c>
      <c r="G17" s="109">
        <f t="shared" si="1"/>
        <v>70</v>
      </c>
      <c r="H17" s="109" t="str">
        <f t="shared" si="0"/>
        <v>KHÁ</v>
      </c>
      <c r="I17" s="111"/>
    </row>
    <row r="18" spans="1:9" s="12" customFormat="1" ht="20.100000000000001" customHeight="1" x14ac:dyDescent="0.2">
      <c r="A18" s="109">
        <v>7</v>
      </c>
      <c r="B18" s="110" t="s">
        <v>531</v>
      </c>
      <c r="C18" s="106" t="s">
        <v>348</v>
      </c>
      <c r="D18" s="107" t="s">
        <v>306</v>
      </c>
      <c r="E18" s="109">
        <v>45</v>
      </c>
      <c r="F18" s="109" t="str">
        <f t="shared" si="0"/>
        <v>YẾU</v>
      </c>
      <c r="G18" s="109">
        <f t="shared" si="1"/>
        <v>45</v>
      </c>
      <c r="H18" s="109" t="str">
        <f t="shared" si="0"/>
        <v>YẾU</v>
      </c>
      <c r="I18" s="111" t="s">
        <v>936</v>
      </c>
    </row>
    <row r="19" spans="1:9" s="12" customFormat="1" ht="20.100000000000001" customHeight="1" x14ac:dyDescent="0.2">
      <c r="A19" s="109">
        <v>8</v>
      </c>
      <c r="B19" s="110" t="s">
        <v>532</v>
      </c>
      <c r="C19" s="106" t="s">
        <v>533</v>
      </c>
      <c r="D19" s="107" t="s">
        <v>66</v>
      </c>
      <c r="E19" s="109">
        <v>71</v>
      </c>
      <c r="F19" s="109" t="str">
        <f t="shared" si="0"/>
        <v>KHÁ</v>
      </c>
      <c r="G19" s="109">
        <f t="shared" si="1"/>
        <v>71</v>
      </c>
      <c r="H19" s="109" t="str">
        <f t="shared" si="0"/>
        <v>KHÁ</v>
      </c>
      <c r="I19" s="111"/>
    </row>
    <row r="20" spans="1:9" s="12" customFormat="1" ht="20.100000000000001" customHeight="1" x14ac:dyDescent="0.2">
      <c r="A20" s="109">
        <v>9</v>
      </c>
      <c r="B20" s="110" t="s">
        <v>534</v>
      </c>
      <c r="C20" s="106" t="s">
        <v>535</v>
      </c>
      <c r="D20" s="107" t="s">
        <v>312</v>
      </c>
      <c r="E20" s="109">
        <v>70</v>
      </c>
      <c r="F20" s="109" t="str">
        <f t="shared" si="0"/>
        <v>KHÁ</v>
      </c>
      <c r="G20" s="109">
        <f t="shared" si="1"/>
        <v>70</v>
      </c>
      <c r="H20" s="109" t="str">
        <f t="shared" si="0"/>
        <v>KHÁ</v>
      </c>
      <c r="I20" s="111"/>
    </row>
    <row r="21" spans="1:9" s="12" customFormat="1" ht="20.100000000000001" customHeight="1" x14ac:dyDescent="0.2">
      <c r="A21" s="109">
        <v>10</v>
      </c>
      <c r="B21" s="110" t="s">
        <v>536</v>
      </c>
      <c r="C21" s="106" t="s">
        <v>537</v>
      </c>
      <c r="D21" s="107" t="s">
        <v>391</v>
      </c>
      <c r="E21" s="109">
        <v>71</v>
      </c>
      <c r="F21" s="109" t="str">
        <f t="shared" si="0"/>
        <v>KHÁ</v>
      </c>
      <c r="G21" s="109">
        <f t="shared" si="1"/>
        <v>71</v>
      </c>
      <c r="H21" s="109" t="str">
        <f t="shared" si="0"/>
        <v>KHÁ</v>
      </c>
      <c r="I21" s="112"/>
    </row>
    <row r="22" spans="1:9" s="12" customFormat="1" ht="20.100000000000001" customHeight="1" x14ac:dyDescent="0.2">
      <c r="A22" s="109">
        <v>11</v>
      </c>
      <c r="B22" s="110" t="s">
        <v>538</v>
      </c>
      <c r="C22" s="106" t="s">
        <v>539</v>
      </c>
      <c r="D22" s="107" t="s">
        <v>475</v>
      </c>
      <c r="E22" s="109">
        <v>71</v>
      </c>
      <c r="F22" s="109" t="str">
        <f t="shared" si="0"/>
        <v>KHÁ</v>
      </c>
      <c r="G22" s="109">
        <f t="shared" si="1"/>
        <v>71</v>
      </c>
      <c r="H22" s="109" t="str">
        <f t="shared" si="0"/>
        <v>KHÁ</v>
      </c>
      <c r="I22" s="113"/>
    </row>
    <row r="23" spans="1:9" s="12" customFormat="1" ht="20.100000000000001" customHeight="1" x14ac:dyDescent="0.2">
      <c r="A23" s="109">
        <v>12</v>
      </c>
      <c r="B23" s="110" t="s">
        <v>540</v>
      </c>
      <c r="C23" s="106" t="s">
        <v>541</v>
      </c>
      <c r="D23" s="107" t="s">
        <v>77</v>
      </c>
      <c r="E23" s="109">
        <v>71</v>
      </c>
      <c r="F23" s="109" t="str">
        <f t="shared" si="0"/>
        <v>KHÁ</v>
      </c>
      <c r="G23" s="109">
        <f t="shared" si="1"/>
        <v>71</v>
      </c>
      <c r="H23" s="109" t="str">
        <f t="shared" si="0"/>
        <v>KHÁ</v>
      </c>
      <c r="I23" s="111"/>
    </row>
    <row r="24" spans="1:9" s="12" customFormat="1" ht="20.100000000000001" customHeight="1" x14ac:dyDescent="0.2">
      <c r="A24" s="109">
        <v>13</v>
      </c>
      <c r="B24" s="110" t="s">
        <v>542</v>
      </c>
      <c r="C24" s="106" t="s">
        <v>543</v>
      </c>
      <c r="D24" s="107" t="s">
        <v>203</v>
      </c>
      <c r="E24" s="109">
        <v>71</v>
      </c>
      <c r="F24" s="109" t="str">
        <f t="shared" si="0"/>
        <v>KHÁ</v>
      </c>
      <c r="G24" s="109">
        <f t="shared" si="1"/>
        <v>71</v>
      </c>
      <c r="H24" s="109" t="str">
        <f t="shared" si="0"/>
        <v>KHÁ</v>
      </c>
      <c r="I24" s="111"/>
    </row>
    <row r="25" spans="1:9" s="12" customFormat="1" ht="20.100000000000001" customHeight="1" x14ac:dyDescent="0.2">
      <c r="A25" s="109">
        <v>14</v>
      </c>
      <c r="B25" s="110" t="s">
        <v>544</v>
      </c>
      <c r="C25" s="106" t="s">
        <v>545</v>
      </c>
      <c r="D25" s="107" t="s">
        <v>546</v>
      </c>
      <c r="E25" s="109">
        <v>70</v>
      </c>
      <c r="F25" s="109" t="str">
        <f t="shared" si="0"/>
        <v>KHÁ</v>
      </c>
      <c r="G25" s="109">
        <f t="shared" si="1"/>
        <v>70</v>
      </c>
      <c r="H25" s="109" t="str">
        <f t="shared" si="0"/>
        <v>KHÁ</v>
      </c>
      <c r="I25" s="111"/>
    </row>
    <row r="26" spans="1:9" s="12" customFormat="1" ht="20.100000000000001" customHeight="1" x14ac:dyDescent="0.2">
      <c r="A26" s="109">
        <v>15</v>
      </c>
      <c r="B26" s="110" t="s">
        <v>547</v>
      </c>
      <c r="C26" s="106" t="s">
        <v>548</v>
      </c>
      <c r="D26" s="107" t="s">
        <v>91</v>
      </c>
      <c r="E26" s="109">
        <v>70</v>
      </c>
      <c r="F26" s="109" t="str">
        <f t="shared" si="0"/>
        <v>KHÁ</v>
      </c>
      <c r="G26" s="109">
        <f t="shared" si="1"/>
        <v>70</v>
      </c>
      <c r="H26" s="109" t="str">
        <f t="shared" si="0"/>
        <v>KHÁ</v>
      </c>
      <c r="I26" s="112"/>
    </row>
    <row r="27" spans="1:9" s="12" customFormat="1" ht="20.100000000000001" customHeight="1" x14ac:dyDescent="0.2">
      <c r="A27" s="109">
        <v>16</v>
      </c>
      <c r="B27" s="110" t="s">
        <v>549</v>
      </c>
      <c r="C27" s="106" t="s">
        <v>137</v>
      </c>
      <c r="D27" s="107" t="s">
        <v>91</v>
      </c>
      <c r="E27" s="109">
        <v>70</v>
      </c>
      <c r="F27" s="109" t="str">
        <f t="shared" si="0"/>
        <v>KHÁ</v>
      </c>
      <c r="G27" s="109">
        <f t="shared" si="1"/>
        <v>70</v>
      </c>
      <c r="H27" s="109" t="str">
        <f t="shared" si="0"/>
        <v>KHÁ</v>
      </c>
      <c r="I27" s="111"/>
    </row>
    <row r="28" spans="1:9" s="12" customFormat="1" ht="20.100000000000001" customHeight="1" x14ac:dyDescent="0.2">
      <c r="A28" s="109">
        <v>17</v>
      </c>
      <c r="B28" s="110" t="s">
        <v>550</v>
      </c>
      <c r="C28" s="106" t="s">
        <v>308</v>
      </c>
      <c r="D28" s="107" t="s">
        <v>551</v>
      </c>
      <c r="E28" s="109">
        <v>71</v>
      </c>
      <c r="F28" s="109" t="str">
        <f t="shared" ref="F28:F50" si="2">IF(E28&lt;50,"YẾU",IF(E28&lt;70,"TB",IF(E28&lt;80,"KHÁ",IF(E28&lt;90,"TỐT","XUẤT SẮC"))))</f>
        <v>KHÁ</v>
      </c>
      <c r="G28" s="109">
        <f t="shared" si="1"/>
        <v>71</v>
      </c>
      <c r="H28" s="109" t="str">
        <f t="shared" ref="H28:H50" si="3">IF(G28&lt;50,"YẾU",IF(G28&lt;70,"TB",IF(G28&lt;80,"KHÁ",IF(G28&lt;90,"TỐT","XUẤT SẮC"))))</f>
        <v>KHÁ</v>
      </c>
      <c r="I28" s="111"/>
    </row>
    <row r="29" spans="1:9" s="12" customFormat="1" ht="20.100000000000001" customHeight="1" x14ac:dyDescent="0.2">
      <c r="A29" s="109">
        <v>18</v>
      </c>
      <c r="B29" s="110" t="s">
        <v>552</v>
      </c>
      <c r="C29" s="106" t="s">
        <v>48</v>
      </c>
      <c r="D29" s="107" t="s">
        <v>553</v>
      </c>
      <c r="E29" s="109">
        <v>71</v>
      </c>
      <c r="F29" s="109" t="str">
        <f t="shared" si="2"/>
        <v>KHÁ</v>
      </c>
      <c r="G29" s="109">
        <f t="shared" si="1"/>
        <v>71</v>
      </c>
      <c r="H29" s="109" t="str">
        <f t="shared" si="3"/>
        <v>KHÁ</v>
      </c>
      <c r="I29" s="111"/>
    </row>
    <row r="30" spans="1:9" s="12" customFormat="1" ht="20.100000000000001" customHeight="1" x14ac:dyDescent="0.2">
      <c r="A30" s="109">
        <v>19</v>
      </c>
      <c r="B30" s="110" t="s">
        <v>554</v>
      </c>
      <c r="C30" s="106" t="s">
        <v>211</v>
      </c>
      <c r="D30" s="107" t="s">
        <v>94</v>
      </c>
      <c r="E30" s="109">
        <v>71</v>
      </c>
      <c r="F30" s="109" t="str">
        <f t="shared" si="2"/>
        <v>KHÁ</v>
      </c>
      <c r="G30" s="109">
        <f t="shared" si="1"/>
        <v>71</v>
      </c>
      <c r="H30" s="109" t="str">
        <f t="shared" si="3"/>
        <v>KHÁ</v>
      </c>
      <c r="I30" s="111"/>
    </row>
    <row r="31" spans="1:9" s="12" customFormat="1" ht="20.100000000000001" customHeight="1" x14ac:dyDescent="0.2">
      <c r="A31" s="109">
        <v>20</v>
      </c>
      <c r="B31" s="110" t="s">
        <v>555</v>
      </c>
      <c r="C31" s="106" t="s">
        <v>445</v>
      </c>
      <c r="D31" s="107" t="s">
        <v>103</v>
      </c>
      <c r="E31" s="109">
        <v>71</v>
      </c>
      <c r="F31" s="109" t="str">
        <f t="shared" si="2"/>
        <v>KHÁ</v>
      </c>
      <c r="G31" s="109">
        <f t="shared" si="1"/>
        <v>71</v>
      </c>
      <c r="H31" s="109" t="str">
        <f t="shared" si="3"/>
        <v>KHÁ</v>
      </c>
      <c r="I31" s="111"/>
    </row>
    <row r="32" spans="1:9" s="12" customFormat="1" ht="20.100000000000001" customHeight="1" x14ac:dyDescent="0.2">
      <c r="A32" s="109">
        <v>21</v>
      </c>
      <c r="B32" s="110" t="s">
        <v>556</v>
      </c>
      <c r="C32" s="106" t="s">
        <v>114</v>
      </c>
      <c r="D32" s="107" t="s">
        <v>106</v>
      </c>
      <c r="E32" s="109">
        <v>45</v>
      </c>
      <c r="F32" s="109" t="str">
        <f t="shared" si="2"/>
        <v>YẾU</v>
      </c>
      <c r="G32" s="109">
        <f t="shared" si="1"/>
        <v>45</v>
      </c>
      <c r="H32" s="109" t="str">
        <f t="shared" si="3"/>
        <v>YẾU</v>
      </c>
      <c r="I32" s="111" t="s">
        <v>936</v>
      </c>
    </row>
    <row r="33" spans="1:9" s="12" customFormat="1" ht="20.100000000000001" customHeight="1" x14ac:dyDescent="0.2">
      <c r="A33" s="109">
        <v>22</v>
      </c>
      <c r="B33" s="110" t="s">
        <v>557</v>
      </c>
      <c r="C33" s="106" t="s">
        <v>558</v>
      </c>
      <c r="D33" s="107" t="s">
        <v>217</v>
      </c>
      <c r="E33" s="109">
        <v>70</v>
      </c>
      <c r="F33" s="109" t="str">
        <f t="shared" si="2"/>
        <v>KHÁ</v>
      </c>
      <c r="G33" s="109">
        <f t="shared" si="1"/>
        <v>70</v>
      </c>
      <c r="H33" s="109" t="str">
        <f t="shared" si="3"/>
        <v>KHÁ</v>
      </c>
      <c r="I33" s="111"/>
    </row>
    <row r="34" spans="1:9" s="12" customFormat="1" ht="20.100000000000001" customHeight="1" x14ac:dyDescent="0.2">
      <c r="A34" s="109">
        <v>23</v>
      </c>
      <c r="B34" s="110" t="s">
        <v>559</v>
      </c>
      <c r="C34" s="106" t="s">
        <v>560</v>
      </c>
      <c r="D34" s="107" t="s">
        <v>561</v>
      </c>
      <c r="E34" s="109">
        <v>71</v>
      </c>
      <c r="F34" s="109" t="str">
        <f t="shared" si="2"/>
        <v>KHÁ</v>
      </c>
      <c r="G34" s="109">
        <f t="shared" si="1"/>
        <v>71</v>
      </c>
      <c r="H34" s="109" t="str">
        <f t="shared" si="3"/>
        <v>KHÁ</v>
      </c>
      <c r="I34" s="111"/>
    </row>
    <row r="35" spans="1:9" s="12" customFormat="1" ht="20.100000000000001" customHeight="1" x14ac:dyDescent="0.2">
      <c r="A35" s="109">
        <v>24</v>
      </c>
      <c r="B35" s="110" t="s">
        <v>562</v>
      </c>
      <c r="C35" s="106" t="s">
        <v>563</v>
      </c>
      <c r="D35" s="107" t="s">
        <v>564</v>
      </c>
      <c r="E35" s="109">
        <v>70</v>
      </c>
      <c r="F35" s="109" t="str">
        <f t="shared" si="2"/>
        <v>KHÁ</v>
      </c>
      <c r="G35" s="109">
        <f t="shared" si="1"/>
        <v>70</v>
      </c>
      <c r="H35" s="109" t="str">
        <f t="shared" si="3"/>
        <v>KHÁ</v>
      </c>
      <c r="I35" s="111"/>
    </row>
    <row r="36" spans="1:9" s="12" customFormat="1" ht="20.100000000000001" customHeight="1" x14ac:dyDescent="0.2">
      <c r="A36" s="109">
        <v>25</v>
      </c>
      <c r="B36" s="110" t="s">
        <v>565</v>
      </c>
      <c r="C36" s="106" t="s">
        <v>566</v>
      </c>
      <c r="D36" s="107" t="s">
        <v>567</v>
      </c>
      <c r="E36" s="109">
        <v>82</v>
      </c>
      <c r="F36" s="109" t="str">
        <f t="shared" si="2"/>
        <v>TỐT</v>
      </c>
      <c r="G36" s="109">
        <f t="shared" si="1"/>
        <v>82</v>
      </c>
      <c r="H36" s="109" t="str">
        <f t="shared" si="3"/>
        <v>TỐT</v>
      </c>
      <c r="I36" s="111"/>
    </row>
    <row r="37" spans="1:9" s="12" customFormat="1" ht="20.100000000000001" customHeight="1" x14ac:dyDescent="0.2">
      <c r="A37" s="109">
        <v>26</v>
      </c>
      <c r="B37" s="110" t="s">
        <v>568</v>
      </c>
      <c r="C37" s="106" t="s">
        <v>569</v>
      </c>
      <c r="D37" s="107" t="s">
        <v>124</v>
      </c>
      <c r="E37" s="109">
        <v>71</v>
      </c>
      <c r="F37" s="109" t="str">
        <f t="shared" si="2"/>
        <v>KHÁ</v>
      </c>
      <c r="G37" s="109">
        <f t="shared" si="1"/>
        <v>71</v>
      </c>
      <c r="H37" s="109" t="str">
        <f t="shared" si="3"/>
        <v>KHÁ</v>
      </c>
      <c r="I37" s="111"/>
    </row>
    <row r="38" spans="1:9" s="12" customFormat="1" ht="20.100000000000001" customHeight="1" x14ac:dyDescent="0.2">
      <c r="A38" s="109">
        <v>27</v>
      </c>
      <c r="B38" s="110" t="s">
        <v>570</v>
      </c>
      <c r="C38" s="106" t="s">
        <v>571</v>
      </c>
      <c r="D38" s="107" t="s">
        <v>259</v>
      </c>
      <c r="E38" s="109">
        <v>70</v>
      </c>
      <c r="F38" s="109" t="str">
        <f t="shared" si="2"/>
        <v>KHÁ</v>
      </c>
      <c r="G38" s="109">
        <f t="shared" si="1"/>
        <v>70</v>
      </c>
      <c r="H38" s="109" t="str">
        <f t="shared" si="3"/>
        <v>KHÁ</v>
      </c>
      <c r="I38" s="111"/>
    </row>
    <row r="39" spans="1:9" s="12" customFormat="1" ht="20.100000000000001" customHeight="1" x14ac:dyDescent="0.2">
      <c r="A39" s="109">
        <v>28</v>
      </c>
      <c r="B39" s="110" t="s">
        <v>572</v>
      </c>
      <c r="C39" s="106" t="s">
        <v>573</v>
      </c>
      <c r="D39" s="107" t="s">
        <v>574</v>
      </c>
      <c r="E39" s="109">
        <v>82</v>
      </c>
      <c r="F39" s="109" t="str">
        <f t="shared" si="2"/>
        <v>TỐT</v>
      </c>
      <c r="G39" s="109">
        <f t="shared" si="1"/>
        <v>82</v>
      </c>
      <c r="H39" s="109" t="str">
        <f t="shared" si="3"/>
        <v>TỐT</v>
      </c>
      <c r="I39" s="113"/>
    </row>
    <row r="40" spans="1:9" s="12" customFormat="1" ht="20.100000000000001" customHeight="1" x14ac:dyDescent="0.2">
      <c r="A40" s="109">
        <v>29</v>
      </c>
      <c r="B40" s="110" t="s">
        <v>575</v>
      </c>
      <c r="C40" s="106" t="s">
        <v>576</v>
      </c>
      <c r="D40" s="107" t="s">
        <v>146</v>
      </c>
      <c r="E40" s="109">
        <v>77</v>
      </c>
      <c r="F40" s="109" t="str">
        <f t="shared" si="2"/>
        <v>KHÁ</v>
      </c>
      <c r="G40" s="109">
        <f t="shared" si="1"/>
        <v>77</v>
      </c>
      <c r="H40" s="109" t="str">
        <f t="shared" si="3"/>
        <v>KHÁ</v>
      </c>
      <c r="I40" s="111"/>
    </row>
    <row r="41" spans="1:9" s="12" customFormat="1" ht="20.100000000000001" customHeight="1" x14ac:dyDescent="0.2">
      <c r="A41" s="109">
        <v>30</v>
      </c>
      <c r="B41" s="110" t="s">
        <v>577</v>
      </c>
      <c r="C41" s="106" t="s">
        <v>578</v>
      </c>
      <c r="D41" s="107" t="s">
        <v>579</v>
      </c>
      <c r="E41" s="109">
        <v>71</v>
      </c>
      <c r="F41" s="109" t="str">
        <f t="shared" si="2"/>
        <v>KHÁ</v>
      </c>
      <c r="G41" s="109">
        <f t="shared" si="1"/>
        <v>71</v>
      </c>
      <c r="H41" s="109" t="str">
        <f t="shared" si="3"/>
        <v>KHÁ</v>
      </c>
      <c r="I41" s="111"/>
    </row>
    <row r="42" spans="1:9" s="12" customFormat="1" ht="20.100000000000001" customHeight="1" x14ac:dyDescent="0.2">
      <c r="A42" s="109">
        <v>31</v>
      </c>
      <c r="B42" s="110" t="s">
        <v>580</v>
      </c>
      <c r="C42" s="106" t="s">
        <v>79</v>
      </c>
      <c r="D42" s="107" t="s">
        <v>151</v>
      </c>
      <c r="E42" s="109">
        <v>71</v>
      </c>
      <c r="F42" s="109" t="str">
        <f t="shared" si="2"/>
        <v>KHÁ</v>
      </c>
      <c r="G42" s="109">
        <f t="shared" si="1"/>
        <v>71</v>
      </c>
      <c r="H42" s="109" t="str">
        <f t="shared" si="3"/>
        <v>KHÁ</v>
      </c>
      <c r="I42" s="111"/>
    </row>
    <row r="43" spans="1:9" s="12" customFormat="1" ht="20.100000000000001" customHeight="1" x14ac:dyDescent="0.2">
      <c r="A43" s="109">
        <v>32</v>
      </c>
      <c r="B43" s="110" t="s">
        <v>581</v>
      </c>
      <c r="C43" s="106" t="s">
        <v>582</v>
      </c>
      <c r="D43" s="107" t="s">
        <v>151</v>
      </c>
      <c r="E43" s="109">
        <v>45</v>
      </c>
      <c r="F43" s="109" t="str">
        <f t="shared" si="2"/>
        <v>YẾU</v>
      </c>
      <c r="G43" s="109">
        <f t="shared" si="1"/>
        <v>45</v>
      </c>
      <c r="H43" s="109" t="str">
        <f t="shared" si="3"/>
        <v>YẾU</v>
      </c>
      <c r="I43" s="111" t="s">
        <v>936</v>
      </c>
    </row>
    <row r="44" spans="1:9" s="12" customFormat="1" ht="20.100000000000001" customHeight="1" x14ac:dyDescent="0.2">
      <c r="A44" s="109">
        <v>33</v>
      </c>
      <c r="B44" s="110" t="s">
        <v>583</v>
      </c>
      <c r="C44" s="106" t="s">
        <v>584</v>
      </c>
      <c r="D44" s="107" t="s">
        <v>585</v>
      </c>
      <c r="E44" s="109">
        <v>71</v>
      </c>
      <c r="F44" s="109" t="str">
        <f t="shared" si="2"/>
        <v>KHÁ</v>
      </c>
      <c r="G44" s="109">
        <f t="shared" si="1"/>
        <v>71</v>
      </c>
      <c r="H44" s="109" t="str">
        <f t="shared" si="3"/>
        <v>KHÁ</v>
      </c>
      <c r="I44" s="111"/>
    </row>
    <row r="45" spans="1:9" s="12" customFormat="1" ht="20.100000000000001" customHeight="1" x14ac:dyDescent="0.2">
      <c r="A45" s="109">
        <v>34</v>
      </c>
      <c r="B45" s="110" t="s">
        <v>586</v>
      </c>
      <c r="C45" s="106" t="s">
        <v>587</v>
      </c>
      <c r="D45" s="107" t="s">
        <v>277</v>
      </c>
      <c r="E45" s="109">
        <v>71</v>
      </c>
      <c r="F45" s="109" t="str">
        <f t="shared" si="2"/>
        <v>KHÁ</v>
      </c>
      <c r="G45" s="109">
        <f t="shared" si="1"/>
        <v>71</v>
      </c>
      <c r="H45" s="109" t="str">
        <f t="shared" si="3"/>
        <v>KHÁ</v>
      </c>
      <c r="I45" s="111"/>
    </row>
    <row r="46" spans="1:9" s="12" customFormat="1" ht="20.100000000000001" customHeight="1" x14ac:dyDescent="0.2">
      <c r="A46" s="109">
        <v>35</v>
      </c>
      <c r="B46" s="110" t="s">
        <v>588</v>
      </c>
      <c r="C46" s="106" t="s">
        <v>74</v>
      </c>
      <c r="D46" s="107" t="s">
        <v>589</v>
      </c>
      <c r="E46" s="109">
        <v>71</v>
      </c>
      <c r="F46" s="109" t="str">
        <f t="shared" si="2"/>
        <v>KHÁ</v>
      </c>
      <c r="G46" s="109">
        <f t="shared" si="1"/>
        <v>71</v>
      </c>
      <c r="H46" s="109" t="str">
        <f t="shared" si="3"/>
        <v>KHÁ</v>
      </c>
      <c r="I46" s="111"/>
    </row>
    <row r="47" spans="1:9" s="12" customFormat="1" ht="20.100000000000001" customHeight="1" x14ac:dyDescent="0.2">
      <c r="A47" s="109">
        <v>36</v>
      </c>
      <c r="B47" s="110" t="s">
        <v>590</v>
      </c>
      <c r="C47" s="106" t="s">
        <v>591</v>
      </c>
      <c r="D47" s="107" t="s">
        <v>592</v>
      </c>
      <c r="E47" s="109">
        <v>71</v>
      </c>
      <c r="F47" s="109" t="str">
        <f t="shared" si="2"/>
        <v>KHÁ</v>
      </c>
      <c r="G47" s="109">
        <f t="shared" si="1"/>
        <v>71</v>
      </c>
      <c r="H47" s="109" t="str">
        <f t="shared" si="3"/>
        <v>KHÁ</v>
      </c>
      <c r="I47" s="111"/>
    </row>
    <row r="48" spans="1:9" s="12" customFormat="1" ht="20.100000000000001" customHeight="1" x14ac:dyDescent="0.2">
      <c r="A48" s="109">
        <v>37</v>
      </c>
      <c r="B48" s="110" t="s">
        <v>593</v>
      </c>
      <c r="C48" s="106" t="s">
        <v>594</v>
      </c>
      <c r="D48" s="107" t="s">
        <v>595</v>
      </c>
      <c r="E48" s="109">
        <v>71</v>
      </c>
      <c r="F48" s="109" t="str">
        <f t="shared" si="2"/>
        <v>KHÁ</v>
      </c>
      <c r="G48" s="109">
        <f t="shared" si="1"/>
        <v>71</v>
      </c>
      <c r="H48" s="109" t="str">
        <f t="shared" si="3"/>
        <v>KHÁ</v>
      </c>
      <c r="I48" s="111"/>
    </row>
    <row r="49" spans="1:9" s="12" customFormat="1" ht="20.100000000000001" customHeight="1" x14ac:dyDescent="0.2">
      <c r="A49" s="109">
        <v>38</v>
      </c>
      <c r="B49" s="110" t="s">
        <v>596</v>
      </c>
      <c r="C49" s="106" t="s">
        <v>216</v>
      </c>
      <c r="D49" s="107" t="s">
        <v>519</v>
      </c>
      <c r="E49" s="109">
        <v>71</v>
      </c>
      <c r="F49" s="109" t="str">
        <f t="shared" si="2"/>
        <v>KHÁ</v>
      </c>
      <c r="G49" s="109">
        <f t="shared" si="1"/>
        <v>71</v>
      </c>
      <c r="H49" s="109" t="str">
        <f t="shared" si="3"/>
        <v>KHÁ</v>
      </c>
      <c r="I49" s="111"/>
    </row>
    <row r="50" spans="1:9" s="12" customFormat="1" ht="20.100000000000001" customHeight="1" x14ac:dyDescent="0.2">
      <c r="A50" s="109">
        <v>39</v>
      </c>
      <c r="B50" s="110" t="s">
        <v>597</v>
      </c>
      <c r="C50" s="106" t="s">
        <v>327</v>
      </c>
      <c r="D50" s="107" t="s">
        <v>598</v>
      </c>
      <c r="E50" s="109">
        <v>71</v>
      </c>
      <c r="F50" s="109" t="str">
        <f t="shared" si="2"/>
        <v>KHÁ</v>
      </c>
      <c r="G50" s="109">
        <f t="shared" si="1"/>
        <v>71</v>
      </c>
      <c r="H50" s="109" t="str">
        <f t="shared" si="3"/>
        <v>KHÁ</v>
      </c>
      <c r="I50" s="111"/>
    </row>
    <row r="51" spans="1:9" ht="24.95" customHeight="1" thickBot="1" x14ac:dyDescent="0.35">
      <c r="C51" s="93" t="s">
        <v>15</v>
      </c>
      <c r="D51" s="93"/>
      <c r="E51" s="93"/>
      <c r="F51" s="93"/>
      <c r="G51" s="93"/>
      <c r="H51" s="93"/>
      <c r="I51" s="93"/>
    </row>
    <row r="52" spans="1:9" ht="24.95" customHeight="1" x14ac:dyDescent="0.25">
      <c r="C52" s="94" t="s">
        <v>16</v>
      </c>
      <c r="D52" s="27"/>
      <c r="E52" s="96" t="s">
        <v>10</v>
      </c>
      <c r="F52" s="97"/>
      <c r="G52" s="98" t="s">
        <v>11</v>
      </c>
      <c r="H52" s="99"/>
      <c r="I52" s="100" t="s">
        <v>12</v>
      </c>
    </row>
    <row r="53" spans="1:9" s="12" customFormat="1" ht="24.95" customHeight="1" x14ac:dyDescent="0.2">
      <c r="C53" s="95"/>
      <c r="D53" s="28"/>
      <c r="E53" s="13" t="s">
        <v>17</v>
      </c>
      <c r="F53" s="16" t="s">
        <v>18</v>
      </c>
      <c r="G53" s="13" t="s">
        <v>17</v>
      </c>
      <c r="H53" s="16" t="s">
        <v>18</v>
      </c>
      <c r="I53" s="101"/>
    </row>
    <row r="54" spans="1:9" ht="24.95" customHeight="1" x14ac:dyDescent="0.25">
      <c r="C54" s="34" t="s">
        <v>19</v>
      </c>
      <c r="D54" s="60"/>
      <c r="E54" s="50">
        <f>COUNTIF($F$12:$F$50,"XUẤT SẮC")</f>
        <v>0</v>
      </c>
      <c r="F54" s="105">
        <f>ROUND(E54/39*100,1)</f>
        <v>0</v>
      </c>
      <c r="G54" s="50">
        <f>COUNTIF($H$12:$H$50,"XUẤT SẮC")</f>
        <v>0</v>
      </c>
      <c r="H54" s="105">
        <f>ROUND(G54/39*100,1)</f>
        <v>0</v>
      </c>
      <c r="I54" s="20"/>
    </row>
    <row r="55" spans="1:9" ht="24.95" customHeight="1" x14ac:dyDescent="0.25">
      <c r="C55" s="34" t="s">
        <v>20</v>
      </c>
      <c r="D55" s="60"/>
      <c r="E55" s="50">
        <f>COUNTIF($F$12:$F$50,"TỐT")</f>
        <v>2</v>
      </c>
      <c r="F55" s="105">
        <f t="shared" ref="F55:F59" si="4">ROUND(E55/39*100,1)</f>
        <v>5.0999999999999996</v>
      </c>
      <c r="G55" s="50">
        <f>COUNTIF($H$12:$H$50,"TỐT")</f>
        <v>2</v>
      </c>
      <c r="H55" s="105">
        <f t="shared" ref="H55:H59" si="5">ROUND(G55/39*100,1)</f>
        <v>5.0999999999999996</v>
      </c>
      <c r="I55" s="20"/>
    </row>
    <row r="56" spans="1:9" ht="24.95" customHeight="1" x14ac:dyDescent="0.25">
      <c r="C56" s="34" t="s">
        <v>21</v>
      </c>
      <c r="D56" s="60"/>
      <c r="E56" s="50">
        <f>COUNTIF($F$12:$F$50,"KHÁ")</f>
        <v>32</v>
      </c>
      <c r="F56" s="105">
        <f t="shared" si="4"/>
        <v>82.1</v>
      </c>
      <c r="G56" s="50">
        <f>COUNTIF($H$12:$H$50,"KHÁ")</f>
        <v>32</v>
      </c>
      <c r="H56" s="105">
        <f t="shared" si="5"/>
        <v>82.1</v>
      </c>
      <c r="I56" s="20"/>
    </row>
    <row r="57" spans="1:9" ht="24.95" customHeight="1" x14ac:dyDescent="0.25">
      <c r="C57" s="34" t="s">
        <v>23</v>
      </c>
      <c r="D57" s="60"/>
      <c r="E57" s="50">
        <f>COUNTIF($F$12:$F$50,"TB")</f>
        <v>0</v>
      </c>
      <c r="F57" s="105">
        <f t="shared" si="4"/>
        <v>0</v>
      </c>
      <c r="G57" s="50">
        <f>COUNTIF($H$12:$H$50,"TB")</f>
        <v>0</v>
      </c>
      <c r="H57" s="105">
        <f t="shared" si="5"/>
        <v>0</v>
      </c>
      <c r="I57" s="20"/>
    </row>
    <row r="58" spans="1:9" ht="24.95" customHeight="1" x14ac:dyDescent="0.25">
      <c r="C58" s="34" t="s">
        <v>24</v>
      </c>
      <c r="D58" s="60"/>
      <c r="E58" s="50">
        <f>COUNTIF($F$12:$F$50,"YẾU")</f>
        <v>5</v>
      </c>
      <c r="F58" s="105">
        <f t="shared" si="4"/>
        <v>12.8</v>
      </c>
      <c r="G58" s="50">
        <f>COUNTIF($H$12:$H$50,"YẾU")</f>
        <v>5</v>
      </c>
      <c r="H58" s="105">
        <f t="shared" si="5"/>
        <v>12.8</v>
      </c>
      <c r="I58" s="20"/>
    </row>
    <row r="59" spans="1:9" ht="24.95" customHeight="1" thickBot="1" x14ac:dyDescent="0.3">
      <c r="C59" s="35" t="s">
        <v>34</v>
      </c>
      <c r="D59" s="29"/>
      <c r="E59" s="108">
        <f>COUNTIF($F$12:$F$50,"Không xếp loại")</f>
        <v>0</v>
      </c>
      <c r="F59" s="73">
        <f t="shared" si="4"/>
        <v>0</v>
      </c>
      <c r="G59" s="108">
        <f>COUNTIF($H$12:$H$50,"Không xếp loại")</f>
        <v>0</v>
      </c>
      <c r="H59" s="73">
        <f t="shared" si="5"/>
        <v>0</v>
      </c>
      <c r="I59" s="24"/>
    </row>
    <row r="60" spans="1:9" ht="12" customHeight="1" x14ac:dyDescent="0.25">
      <c r="C60" s="25"/>
      <c r="D60" s="25"/>
    </row>
    <row r="61" spans="1:9" ht="20.100000000000001" customHeight="1" x14ac:dyDescent="0.25">
      <c r="E61" s="92" t="s">
        <v>32</v>
      </c>
      <c r="F61" s="92"/>
      <c r="G61" s="92"/>
      <c r="H61" s="92"/>
      <c r="I61" s="92"/>
    </row>
    <row r="62" spans="1:9" ht="20.100000000000001" customHeight="1" x14ac:dyDescent="0.25">
      <c r="A62" s="76" t="s">
        <v>11</v>
      </c>
      <c r="B62" s="76"/>
      <c r="C62" s="76"/>
      <c r="D62" s="76" t="s">
        <v>10</v>
      </c>
      <c r="E62" s="76"/>
      <c r="F62" s="76"/>
      <c r="G62" s="76"/>
      <c r="H62" s="76" t="s">
        <v>26</v>
      </c>
      <c r="I62" s="76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</sheetData>
  <mergeCells count="25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  <mergeCell ref="C10:D11"/>
    <mergeCell ref="E10:F10"/>
    <mergeCell ref="G10:H10"/>
    <mergeCell ref="I10:I11"/>
    <mergeCell ref="C51:I51"/>
    <mergeCell ref="C52:C53"/>
    <mergeCell ref="E52:F52"/>
    <mergeCell ref="G52:H52"/>
    <mergeCell ref="I52:I53"/>
    <mergeCell ref="E61:I61"/>
    <mergeCell ref="B10:B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7"/>
  <sheetViews>
    <sheetView view="pageBreakPreview" topLeftCell="A3" zoomScaleNormal="100" workbookViewId="0">
      <selection activeCell="B12" sqref="B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79" t="s">
        <v>30</v>
      </c>
      <c r="B2" s="79"/>
      <c r="C2" s="79"/>
      <c r="D2" s="79"/>
      <c r="E2" s="80" t="s">
        <v>5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6" t="s">
        <v>2</v>
      </c>
      <c r="B3" s="76"/>
      <c r="C3" s="76"/>
      <c r="D3" s="76"/>
      <c r="E3" s="81" t="s">
        <v>6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6" t="s">
        <v>3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8" t="s">
        <v>7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8" t="s">
        <v>35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2" t="s">
        <v>654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8</v>
      </c>
      <c r="B10" s="121" t="s">
        <v>938</v>
      </c>
      <c r="C10" s="85" t="s">
        <v>9</v>
      </c>
      <c r="D10" s="86"/>
      <c r="E10" s="89" t="s">
        <v>10</v>
      </c>
      <c r="F10" s="90"/>
      <c r="G10" s="89" t="s">
        <v>11</v>
      </c>
      <c r="H10" s="90"/>
      <c r="I10" s="91" t="s">
        <v>12</v>
      </c>
    </row>
    <row r="11" spans="1:20" s="12" customFormat="1" ht="30" customHeight="1" x14ac:dyDescent="0.2">
      <c r="A11" s="84"/>
      <c r="B11" s="122"/>
      <c r="C11" s="87"/>
      <c r="D11" s="88"/>
      <c r="E11" s="13" t="s">
        <v>13</v>
      </c>
      <c r="F11" s="13" t="s">
        <v>14</v>
      </c>
      <c r="G11" s="13" t="s">
        <v>13</v>
      </c>
      <c r="H11" s="13" t="s">
        <v>14</v>
      </c>
      <c r="I11" s="84"/>
    </row>
    <row r="12" spans="1:20" s="12" customFormat="1" ht="21.95" customHeight="1" x14ac:dyDescent="0.2">
      <c r="A12" s="109">
        <v>1</v>
      </c>
      <c r="B12" s="110" t="s">
        <v>600</v>
      </c>
      <c r="C12" s="106" t="s">
        <v>601</v>
      </c>
      <c r="D12" s="107" t="s">
        <v>44</v>
      </c>
      <c r="E12" s="109">
        <v>71</v>
      </c>
      <c r="F12" s="109" t="str">
        <f t="shared" ref="F12:H27" si="0">IF(E12&lt;50,"YẾU",IF(E12&lt;70,"TB",IF(E12&lt;80,"KHÁ",IF(E12&lt;90,"TỐT","XUẤT SẮC"))))</f>
        <v>KHÁ</v>
      </c>
      <c r="G12" s="109">
        <f>E12</f>
        <v>71</v>
      </c>
      <c r="H12" s="109" t="str">
        <f t="shared" si="0"/>
        <v>KHÁ</v>
      </c>
      <c r="I12" s="111"/>
    </row>
    <row r="13" spans="1:20" s="12" customFormat="1" ht="21.95" customHeight="1" x14ac:dyDescent="0.2">
      <c r="A13" s="109">
        <v>2</v>
      </c>
      <c r="B13" s="110" t="s">
        <v>602</v>
      </c>
      <c r="C13" s="106" t="s">
        <v>603</v>
      </c>
      <c r="D13" s="107" t="s">
        <v>604</v>
      </c>
      <c r="E13" s="109">
        <v>71</v>
      </c>
      <c r="F13" s="109" t="str">
        <f t="shared" si="0"/>
        <v>KHÁ</v>
      </c>
      <c r="G13" s="109">
        <f t="shared" ref="G13:G39" si="1">E13</f>
        <v>71</v>
      </c>
      <c r="H13" s="109" t="str">
        <f t="shared" si="0"/>
        <v>KHÁ</v>
      </c>
      <c r="I13" s="111"/>
    </row>
    <row r="14" spans="1:20" s="12" customFormat="1" ht="21.95" customHeight="1" x14ac:dyDescent="0.2">
      <c r="A14" s="109">
        <v>3</v>
      </c>
      <c r="B14" s="110" t="s">
        <v>605</v>
      </c>
      <c r="C14" s="106" t="s">
        <v>327</v>
      </c>
      <c r="D14" s="107" t="s">
        <v>288</v>
      </c>
      <c r="E14" s="109">
        <v>70</v>
      </c>
      <c r="F14" s="109" t="str">
        <f t="shared" si="0"/>
        <v>KHÁ</v>
      </c>
      <c r="G14" s="109">
        <f t="shared" si="1"/>
        <v>70</v>
      </c>
      <c r="H14" s="109" t="str">
        <f t="shared" si="0"/>
        <v>KHÁ</v>
      </c>
      <c r="I14" s="111"/>
    </row>
    <row r="15" spans="1:20" s="12" customFormat="1" ht="21.95" customHeight="1" x14ac:dyDescent="0.2">
      <c r="A15" s="109">
        <v>4</v>
      </c>
      <c r="B15" s="110" t="s">
        <v>606</v>
      </c>
      <c r="C15" s="106" t="s">
        <v>65</v>
      </c>
      <c r="D15" s="107" t="s">
        <v>288</v>
      </c>
      <c r="E15" s="109">
        <v>71</v>
      </c>
      <c r="F15" s="109" t="str">
        <f t="shared" si="0"/>
        <v>KHÁ</v>
      </c>
      <c r="G15" s="109">
        <f t="shared" si="1"/>
        <v>71</v>
      </c>
      <c r="H15" s="109" t="str">
        <f t="shared" si="0"/>
        <v>KHÁ</v>
      </c>
      <c r="I15" s="111"/>
    </row>
    <row r="16" spans="1:20" s="12" customFormat="1" ht="21.95" customHeight="1" x14ac:dyDescent="0.2">
      <c r="A16" s="109">
        <v>5</v>
      </c>
      <c r="B16" s="110" t="s">
        <v>607</v>
      </c>
      <c r="C16" s="106" t="s">
        <v>41</v>
      </c>
      <c r="D16" s="107" t="s">
        <v>174</v>
      </c>
      <c r="E16" s="109">
        <v>78</v>
      </c>
      <c r="F16" s="109" t="str">
        <f t="shared" si="0"/>
        <v>KHÁ</v>
      </c>
      <c r="G16" s="109">
        <f t="shared" si="1"/>
        <v>78</v>
      </c>
      <c r="H16" s="109" t="str">
        <f t="shared" si="0"/>
        <v>KHÁ</v>
      </c>
      <c r="I16" s="111"/>
    </row>
    <row r="17" spans="1:9" s="12" customFormat="1" ht="21.95" customHeight="1" x14ac:dyDescent="0.2">
      <c r="A17" s="109">
        <v>6</v>
      </c>
      <c r="B17" s="110" t="s">
        <v>608</v>
      </c>
      <c r="C17" s="106" t="s">
        <v>609</v>
      </c>
      <c r="D17" s="107" t="s">
        <v>52</v>
      </c>
      <c r="E17" s="109">
        <v>77</v>
      </c>
      <c r="F17" s="109" t="str">
        <f t="shared" si="0"/>
        <v>KHÁ</v>
      </c>
      <c r="G17" s="109">
        <f t="shared" si="1"/>
        <v>77</v>
      </c>
      <c r="H17" s="109" t="str">
        <f t="shared" si="0"/>
        <v>KHÁ</v>
      </c>
      <c r="I17" s="111"/>
    </row>
    <row r="18" spans="1:9" s="12" customFormat="1" ht="21.95" customHeight="1" x14ac:dyDescent="0.2">
      <c r="A18" s="109">
        <v>7</v>
      </c>
      <c r="B18" s="110" t="s">
        <v>610</v>
      </c>
      <c r="C18" s="106" t="s">
        <v>41</v>
      </c>
      <c r="D18" s="107" t="s">
        <v>466</v>
      </c>
      <c r="E18" s="109">
        <v>77</v>
      </c>
      <c r="F18" s="109" t="str">
        <f t="shared" si="0"/>
        <v>KHÁ</v>
      </c>
      <c r="G18" s="109">
        <f t="shared" si="1"/>
        <v>77</v>
      </c>
      <c r="H18" s="109" t="str">
        <f t="shared" si="0"/>
        <v>KHÁ</v>
      </c>
      <c r="I18" s="111"/>
    </row>
    <row r="19" spans="1:9" s="12" customFormat="1" ht="21.95" customHeight="1" x14ac:dyDescent="0.2">
      <c r="A19" s="109">
        <v>8</v>
      </c>
      <c r="B19" s="110" t="s">
        <v>611</v>
      </c>
      <c r="C19" s="106" t="s">
        <v>472</v>
      </c>
      <c r="D19" s="107" t="s">
        <v>190</v>
      </c>
      <c r="E19" s="109">
        <v>71</v>
      </c>
      <c r="F19" s="109" t="str">
        <f t="shared" si="0"/>
        <v>KHÁ</v>
      </c>
      <c r="G19" s="109">
        <f t="shared" si="1"/>
        <v>71</v>
      </c>
      <c r="H19" s="109" t="str">
        <f t="shared" si="0"/>
        <v>KHÁ</v>
      </c>
      <c r="I19" s="111"/>
    </row>
    <row r="20" spans="1:9" s="12" customFormat="1" ht="21.95" customHeight="1" x14ac:dyDescent="0.2">
      <c r="A20" s="109">
        <v>9</v>
      </c>
      <c r="B20" s="110" t="s">
        <v>612</v>
      </c>
      <c r="C20" s="106" t="s">
        <v>613</v>
      </c>
      <c r="D20" s="107" t="s">
        <v>190</v>
      </c>
      <c r="E20" s="109">
        <v>71</v>
      </c>
      <c r="F20" s="109" t="str">
        <f t="shared" si="0"/>
        <v>KHÁ</v>
      </c>
      <c r="G20" s="109">
        <f t="shared" si="1"/>
        <v>71</v>
      </c>
      <c r="H20" s="109" t="str">
        <f t="shared" si="0"/>
        <v>KHÁ</v>
      </c>
      <c r="I20" s="111"/>
    </row>
    <row r="21" spans="1:9" s="12" customFormat="1" ht="21.95" customHeight="1" x14ac:dyDescent="0.2">
      <c r="A21" s="109">
        <v>10</v>
      </c>
      <c r="B21" s="110" t="s">
        <v>614</v>
      </c>
      <c r="C21" s="106" t="s">
        <v>615</v>
      </c>
      <c r="D21" s="107" t="s">
        <v>80</v>
      </c>
      <c r="E21" s="109">
        <v>70</v>
      </c>
      <c r="F21" s="109" t="str">
        <f t="shared" si="0"/>
        <v>KHÁ</v>
      </c>
      <c r="G21" s="109">
        <f t="shared" si="1"/>
        <v>70</v>
      </c>
      <c r="H21" s="109" t="str">
        <f t="shared" si="0"/>
        <v>KHÁ</v>
      </c>
      <c r="I21" s="111"/>
    </row>
    <row r="22" spans="1:9" s="12" customFormat="1" ht="21.95" customHeight="1" x14ac:dyDescent="0.2">
      <c r="A22" s="109">
        <v>11</v>
      </c>
      <c r="B22" s="110" t="s">
        <v>616</v>
      </c>
      <c r="C22" s="106" t="s">
        <v>617</v>
      </c>
      <c r="D22" s="107" t="s">
        <v>203</v>
      </c>
      <c r="E22" s="109">
        <v>71</v>
      </c>
      <c r="F22" s="109" t="str">
        <f t="shared" si="0"/>
        <v>KHÁ</v>
      </c>
      <c r="G22" s="109">
        <f t="shared" si="1"/>
        <v>71</v>
      </c>
      <c r="H22" s="109" t="str">
        <f t="shared" si="0"/>
        <v>KHÁ</v>
      </c>
      <c r="I22" s="111"/>
    </row>
    <row r="23" spans="1:9" s="12" customFormat="1" ht="21.95" customHeight="1" x14ac:dyDescent="0.2">
      <c r="A23" s="109">
        <v>12</v>
      </c>
      <c r="B23" s="110" t="s">
        <v>618</v>
      </c>
      <c r="C23" s="106" t="s">
        <v>619</v>
      </c>
      <c r="D23" s="107" t="s">
        <v>620</v>
      </c>
      <c r="E23" s="109">
        <v>70</v>
      </c>
      <c r="F23" s="109" t="str">
        <f t="shared" si="0"/>
        <v>KHÁ</v>
      </c>
      <c r="G23" s="109">
        <f t="shared" si="1"/>
        <v>70</v>
      </c>
      <c r="H23" s="109" t="str">
        <f t="shared" si="0"/>
        <v>KHÁ</v>
      </c>
      <c r="I23" s="113"/>
    </row>
    <row r="24" spans="1:9" s="12" customFormat="1" ht="21.95" customHeight="1" x14ac:dyDescent="0.2">
      <c r="A24" s="109">
        <v>13</v>
      </c>
      <c r="B24" s="110" t="s">
        <v>621</v>
      </c>
      <c r="C24" s="106" t="s">
        <v>48</v>
      </c>
      <c r="D24" s="107" t="s">
        <v>553</v>
      </c>
      <c r="E24" s="109">
        <v>70</v>
      </c>
      <c r="F24" s="109" t="str">
        <f t="shared" si="0"/>
        <v>KHÁ</v>
      </c>
      <c r="G24" s="109">
        <f t="shared" si="1"/>
        <v>70</v>
      </c>
      <c r="H24" s="109" t="str">
        <f t="shared" si="0"/>
        <v>KHÁ</v>
      </c>
      <c r="I24" s="111"/>
    </row>
    <row r="25" spans="1:9" s="12" customFormat="1" ht="21.95" customHeight="1" x14ac:dyDescent="0.2">
      <c r="A25" s="109">
        <v>14</v>
      </c>
      <c r="B25" s="110" t="s">
        <v>622</v>
      </c>
      <c r="C25" s="106" t="s">
        <v>623</v>
      </c>
      <c r="D25" s="107" t="s">
        <v>217</v>
      </c>
      <c r="E25" s="109">
        <v>70</v>
      </c>
      <c r="F25" s="109" t="str">
        <f t="shared" si="0"/>
        <v>KHÁ</v>
      </c>
      <c r="G25" s="109">
        <f t="shared" si="1"/>
        <v>70</v>
      </c>
      <c r="H25" s="109" t="str">
        <f t="shared" si="0"/>
        <v>KHÁ</v>
      </c>
      <c r="I25" s="111"/>
    </row>
    <row r="26" spans="1:9" s="12" customFormat="1" ht="21.95" customHeight="1" x14ac:dyDescent="0.2">
      <c r="A26" s="109">
        <v>15</v>
      </c>
      <c r="B26" s="110" t="s">
        <v>624</v>
      </c>
      <c r="C26" s="106" t="s">
        <v>625</v>
      </c>
      <c r="D26" s="107" t="s">
        <v>109</v>
      </c>
      <c r="E26" s="109">
        <v>70</v>
      </c>
      <c r="F26" s="109" t="str">
        <f t="shared" si="0"/>
        <v>KHÁ</v>
      </c>
      <c r="G26" s="109">
        <f t="shared" si="1"/>
        <v>70</v>
      </c>
      <c r="H26" s="109" t="str">
        <f t="shared" si="0"/>
        <v>KHÁ</v>
      </c>
      <c r="I26" s="111"/>
    </row>
    <row r="27" spans="1:9" s="12" customFormat="1" ht="21.95" customHeight="1" x14ac:dyDescent="0.2">
      <c r="A27" s="109">
        <v>16</v>
      </c>
      <c r="B27" s="110" t="s">
        <v>626</v>
      </c>
      <c r="C27" s="106" t="s">
        <v>627</v>
      </c>
      <c r="D27" s="107" t="s">
        <v>628</v>
      </c>
      <c r="E27" s="109">
        <v>45</v>
      </c>
      <c r="F27" s="109" t="str">
        <f t="shared" si="0"/>
        <v>YẾU</v>
      </c>
      <c r="G27" s="109">
        <f t="shared" si="1"/>
        <v>45</v>
      </c>
      <c r="H27" s="109" t="str">
        <f t="shared" si="0"/>
        <v>YẾU</v>
      </c>
      <c r="I27" s="118" t="s">
        <v>936</v>
      </c>
    </row>
    <row r="28" spans="1:9" s="12" customFormat="1" ht="21.95" customHeight="1" x14ac:dyDescent="0.2">
      <c r="A28" s="109">
        <v>17</v>
      </c>
      <c r="B28" s="110" t="s">
        <v>629</v>
      </c>
      <c r="C28" s="106" t="s">
        <v>411</v>
      </c>
      <c r="D28" s="107" t="s">
        <v>115</v>
      </c>
      <c r="E28" s="109">
        <v>71</v>
      </c>
      <c r="F28" s="109" t="str">
        <f t="shared" ref="F28:F39" si="2">IF(E28&lt;50,"YẾU",IF(E28&lt;70,"TB",IF(E28&lt;80,"KHÁ",IF(E28&lt;90,"TỐT","XUẤT SẮC"))))</f>
        <v>KHÁ</v>
      </c>
      <c r="G28" s="109">
        <f t="shared" si="1"/>
        <v>71</v>
      </c>
      <c r="H28" s="109" t="str">
        <f t="shared" ref="H28:H39" si="3">IF(G28&lt;50,"YẾU",IF(G28&lt;70,"TB",IF(G28&lt;80,"KHÁ",IF(G28&lt;90,"TỐT","XUẤT SẮC"))))</f>
        <v>KHÁ</v>
      </c>
      <c r="I28" s="111"/>
    </row>
    <row r="29" spans="1:9" s="12" customFormat="1" ht="21.95" customHeight="1" x14ac:dyDescent="0.2">
      <c r="A29" s="109">
        <v>18</v>
      </c>
      <c r="B29" s="110" t="s">
        <v>630</v>
      </c>
      <c r="C29" s="106" t="s">
        <v>631</v>
      </c>
      <c r="D29" s="107" t="s">
        <v>632</v>
      </c>
      <c r="E29" s="109">
        <v>71</v>
      </c>
      <c r="F29" s="109" t="str">
        <f t="shared" si="2"/>
        <v>KHÁ</v>
      </c>
      <c r="G29" s="109">
        <f t="shared" si="1"/>
        <v>71</v>
      </c>
      <c r="H29" s="109" t="str">
        <f t="shared" si="3"/>
        <v>KHÁ</v>
      </c>
      <c r="I29" s="111"/>
    </row>
    <row r="30" spans="1:9" s="12" customFormat="1" ht="21.95" customHeight="1" x14ac:dyDescent="0.2">
      <c r="A30" s="109">
        <v>19</v>
      </c>
      <c r="B30" s="110" t="s">
        <v>633</v>
      </c>
      <c r="C30" s="106" t="s">
        <v>634</v>
      </c>
      <c r="D30" s="107" t="s">
        <v>635</v>
      </c>
      <c r="E30" s="109">
        <v>70</v>
      </c>
      <c r="F30" s="109" t="str">
        <f t="shared" si="2"/>
        <v>KHÁ</v>
      </c>
      <c r="G30" s="109">
        <f t="shared" si="1"/>
        <v>70</v>
      </c>
      <c r="H30" s="109" t="str">
        <f t="shared" si="3"/>
        <v>KHÁ</v>
      </c>
      <c r="I30" s="113"/>
    </row>
    <row r="31" spans="1:9" s="12" customFormat="1" ht="21.95" customHeight="1" x14ac:dyDescent="0.2">
      <c r="A31" s="109">
        <v>20</v>
      </c>
      <c r="B31" s="110" t="s">
        <v>636</v>
      </c>
      <c r="C31" s="106" t="s">
        <v>637</v>
      </c>
      <c r="D31" s="107" t="s">
        <v>416</v>
      </c>
      <c r="E31" s="109">
        <v>71</v>
      </c>
      <c r="F31" s="109" t="str">
        <f t="shared" si="2"/>
        <v>KHÁ</v>
      </c>
      <c r="G31" s="109">
        <f t="shared" si="1"/>
        <v>71</v>
      </c>
      <c r="H31" s="109" t="str">
        <f t="shared" si="3"/>
        <v>KHÁ</v>
      </c>
      <c r="I31" s="111"/>
    </row>
    <row r="32" spans="1:9" s="12" customFormat="1" ht="21.95" customHeight="1" x14ac:dyDescent="0.2">
      <c r="A32" s="109">
        <v>21</v>
      </c>
      <c r="B32" s="110" t="s">
        <v>638</v>
      </c>
      <c r="C32" s="106" t="s">
        <v>258</v>
      </c>
      <c r="D32" s="107" t="s">
        <v>259</v>
      </c>
      <c r="E32" s="109">
        <v>71</v>
      </c>
      <c r="F32" s="109" t="str">
        <f t="shared" si="2"/>
        <v>KHÁ</v>
      </c>
      <c r="G32" s="109">
        <f t="shared" si="1"/>
        <v>71</v>
      </c>
      <c r="H32" s="109" t="str">
        <f t="shared" si="3"/>
        <v>KHÁ</v>
      </c>
      <c r="I32" s="111"/>
    </row>
    <row r="33" spans="1:9" s="12" customFormat="1" ht="21.95" customHeight="1" x14ac:dyDescent="0.2">
      <c r="A33" s="109">
        <v>22</v>
      </c>
      <c r="B33" s="110" t="s">
        <v>639</v>
      </c>
      <c r="C33" s="106" t="s">
        <v>640</v>
      </c>
      <c r="D33" s="107" t="s">
        <v>262</v>
      </c>
      <c r="E33" s="109">
        <v>71</v>
      </c>
      <c r="F33" s="109" t="str">
        <f t="shared" si="2"/>
        <v>KHÁ</v>
      </c>
      <c r="G33" s="109">
        <f t="shared" si="1"/>
        <v>71</v>
      </c>
      <c r="H33" s="109" t="str">
        <f t="shared" si="3"/>
        <v>KHÁ</v>
      </c>
      <c r="I33" s="111"/>
    </row>
    <row r="34" spans="1:9" s="12" customFormat="1" ht="21.95" customHeight="1" x14ac:dyDescent="0.2">
      <c r="A34" s="109">
        <v>23</v>
      </c>
      <c r="B34" s="110" t="s">
        <v>641</v>
      </c>
      <c r="C34" s="106" t="s">
        <v>642</v>
      </c>
      <c r="D34" s="107" t="s">
        <v>130</v>
      </c>
      <c r="E34" s="109">
        <v>71</v>
      </c>
      <c r="F34" s="109" t="str">
        <f t="shared" si="2"/>
        <v>KHÁ</v>
      </c>
      <c r="G34" s="109">
        <f t="shared" si="1"/>
        <v>71</v>
      </c>
      <c r="H34" s="109" t="str">
        <f t="shared" si="3"/>
        <v>KHÁ</v>
      </c>
      <c r="I34" s="111"/>
    </row>
    <row r="35" spans="1:9" s="12" customFormat="1" ht="21.95" customHeight="1" x14ac:dyDescent="0.2">
      <c r="A35" s="109">
        <v>24</v>
      </c>
      <c r="B35" s="110" t="s">
        <v>643</v>
      </c>
      <c r="C35" s="106" t="s">
        <v>644</v>
      </c>
      <c r="D35" s="107" t="s">
        <v>645</v>
      </c>
      <c r="E35" s="109">
        <v>71</v>
      </c>
      <c r="F35" s="109" t="str">
        <f t="shared" si="2"/>
        <v>KHÁ</v>
      </c>
      <c r="G35" s="109">
        <f t="shared" si="1"/>
        <v>71</v>
      </c>
      <c r="H35" s="109" t="str">
        <f t="shared" si="3"/>
        <v>KHÁ</v>
      </c>
      <c r="I35" s="111"/>
    </row>
    <row r="36" spans="1:9" s="12" customFormat="1" ht="21.95" customHeight="1" x14ac:dyDescent="0.2">
      <c r="A36" s="109">
        <v>25</v>
      </c>
      <c r="B36" s="110" t="s">
        <v>646</v>
      </c>
      <c r="C36" s="106" t="s">
        <v>647</v>
      </c>
      <c r="D36" s="107" t="s">
        <v>268</v>
      </c>
      <c r="E36" s="109">
        <v>70</v>
      </c>
      <c r="F36" s="109" t="str">
        <f t="shared" si="2"/>
        <v>KHÁ</v>
      </c>
      <c r="G36" s="109">
        <f t="shared" si="1"/>
        <v>70</v>
      </c>
      <c r="H36" s="109" t="str">
        <f t="shared" si="3"/>
        <v>KHÁ</v>
      </c>
      <c r="I36" s="111"/>
    </row>
    <row r="37" spans="1:9" s="12" customFormat="1" ht="21.95" customHeight="1" x14ac:dyDescent="0.2">
      <c r="A37" s="109">
        <v>26</v>
      </c>
      <c r="B37" s="110" t="s">
        <v>648</v>
      </c>
      <c r="C37" s="106" t="s">
        <v>649</v>
      </c>
      <c r="D37" s="107" t="s">
        <v>274</v>
      </c>
      <c r="E37" s="109">
        <v>71</v>
      </c>
      <c r="F37" s="109" t="str">
        <f t="shared" si="2"/>
        <v>KHÁ</v>
      </c>
      <c r="G37" s="109">
        <f t="shared" si="1"/>
        <v>71</v>
      </c>
      <c r="H37" s="109" t="str">
        <f t="shared" si="3"/>
        <v>KHÁ</v>
      </c>
      <c r="I37" s="111"/>
    </row>
    <row r="38" spans="1:9" s="12" customFormat="1" ht="21.95" customHeight="1" x14ac:dyDescent="0.2">
      <c r="A38" s="109">
        <v>27</v>
      </c>
      <c r="B38" s="110" t="s">
        <v>650</v>
      </c>
      <c r="C38" s="106" t="s">
        <v>651</v>
      </c>
      <c r="D38" s="107" t="s">
        <v>362</v>
      </c>
      <c r="E38" s="109">
        <v>67</v>
      </c>
      <c r="F38" s="109" t="str">
        <f t="shared" si="2"/>
        <v>TB</v>
      </c>
      <c r="G38" s="109">
        <f t="shared" si="1"/>
        <v>67</v>
      </c>
      <c r="H38" s="109" t="str">
        <f t="shared" si="3"/>
        <v>TB</v>
      </c>
      <c r="I38" s="111"/>
    </row>
    <row r="39" spans="1:9" s="12" customFormat="1" ht="21.95" customHeight="1" x14ac:dyDescent="0.2">
      <c r="A39" s="109">
        <v>28</v>
      </c>
      <c r="B39" s="110" t="s">
        <v>652</v>
      </c>
      <c r="C39" s="106" t="s">
        <v>653</v>
      </c>
      <c r="D39" s="107" t="s">
        <v>519</v>
      </c>
      <c r="E39" s="109">
        <v>45</v>
      </c>
      <c r="F39" s="109" t="str">
        <f t="shared" si="2"/>
        <v>YẾU</v>
      </c>
      <c r="G39" s="109">
        <f t="shared" si="1"/>
        <v>45</v>
      </c>
      <c r="H39" s="109" t="str">
        <f t="shared" si="3"/>
        <v>YẾU</v>
      </c>
      <c r="I39" s="111" t="s">
        <v>936</v>
      </c>
    </row>
    <row r="40" spans="1:9" ht="24.95" customHeight="1" thickBot="1" x14ac:dyDescent="0.35">
      <c r="C40" s="102" t="s">
        <v>15</v>
      </c>
      <c r="D40" s="102"/>
      <c r="E40" s="102"/>
      <c r="F40" s="102"/>
      <c r="G40" s="102"/>
      <c r="H40" s="102"/>
      <c r="I40" s="102"/>
    </row>
    <row r="41" spans="1:9" ht="24.95" customHeight="1" x14ac:dyDescent="0.25">
      <c r="C41" s="94" t="s">
        <v>16</v>
      </c>
      <c r="D41" s="27"/>
      <c r="E41" s="96" t="s">
        <v>10</v>
      </c>
      <c r="F41" s="97"/>
      <c r="G41" s="98" t="s">
        <v>11</v>
      </c>
      <c r="H41" s="99"/>
      <c r="I41" s="100" t="s">
        <v>12</v>
      </c>
    </row>
    <row r="42" spans="1:9" s="12" customFormat="1" ht="24.95" customHeight="1" x14ac:dyDescent="0.2">
      <c r="C42" s="95"/>
      <c r="D42" s="28"/>
      <c r="E42" s="13" t="s">
        <v>17</v>
      </c>
      <c r="F42" s="16" t="s">
        <v>18</v>
      </c>
      <c r="G42" s="13" t="s">
        <v>17</v>
      </c>
      <c r="H42" s="16" t="s">
        <v>18</v>
      </c>
      <c r="I42" s="101"/>
    </row>
    <row r="43" spans="1:9" ht="24.95" customHeight="1" x14ac:dyDescent="0.25">
      <c r="C43" s="34" t="s">
        <v>19</v>
      </c>
      <c r="D43" s="60"/>
      <c r="E43" s="50">
        <f>COUNTIF($F$12:$F$39,"XUẤT SẮC")</f>
        <v>0</v>
      </c>
      <c r="F43" s="105">
        <f>ROUND(E43/28*100,1)</f>
        <v>0</v>
      </c>
      <c r="G43" s="50">
        <f>COUNTIF($H$12:$H$39,"XUẤT SẮC")</f>
        <v>0</v>
      </c>
      <c r="H43" s="105">
        <f>ROUND(G43/28*100,1)</f>
        <v>0</v>
      </c>
      <c r="I43" s="20"/>
    </row>
    <row r="44" spans="1:9" ht="24.95" customHeight="1" x14ac:dyDescent="0.25">
      <c r="C44" s="34" t="s">
        <v>20</v>
      </c>
      <c r="D44" s="60"/>
      <c r="E44" s="50">
        <f>COUNTIF($F$12:$F$39,"TỐT")</f>
        <v>0</v>
      </c>
      <c r="F44" s="105">
        <f t="shared" ref="F44:F48" si="4">ROUND(E44/28*100,1)</f>
        <v>0</v>
      </c>
      <c r="G44" s="50">
        <f>COUNTIF($H$12:$H$39,"TỐT")</f>
        <v>0</v>
      </c>
      <c r="H44" s="105">
        <f t="shared" ref="H44:H48" si="5">ROUND(G44/28*100,1)</f>
        <v>0</v>
      </c>
      <c r="I44" s="20"/>
    </row>
    <row r="45" spans="1:9" ht="24.95" customHeight="1" x14ac:dyDescent="0.25">
      <c r="C45" s="34" t="s">
        <v>21</v>
      </c>
      <c r="D45" s="60"/>
      <c r="E45" s="50">
        <f>COUNTIF($F$12:$F$39,"KHÁ")</f>
        <v>25</v>
      </c>
      <c r="F45" s="105">
        <f t="shared" si="4"/>
        <v>89.3</v>
      </c>
      <c r="G45" s="50">
        <f>COUNTIF($H$12:$H$39,"KHÁ")</f>
        <v>25</v>
      </c>
      <c r="H45" s="105">
        <f t="shared" si="5"/>
        <v>89.3</v>
      </c>
      <c r="I45" s="20"/>
    </row>
    <row r="46" spans="1:9" ht="24.95" customHeight="1" x14ac:dyDescent="0.25">
      <c r="C46" s="34" t="s">
        <v>23</v>
      </c>
      <c r="D46" s="60"/>
      <c r="E46" s="50">
        <f>COUNTIF($F$12:$F$39,"TB")</f>
        <v>1</v>
      </c>
      <c r="F46" s="105">
        <f t="shared" si="4"/>
        <v>3.6</v>
      </c>
      <c r="G46" s="50">
        <f>COUNTIF($H$12:$H$39,"TB")</f>
        <v>1</v>
      </c>
      <c r="H46" s="105">
        <f t="shared" si="5"/>
        <v>3.6</v>
      </c>
      <c r="I46" s="20"/>
    </row>
    <row r="47" spans="1:9" ht="24.95" customHeight="1" x14ac:dyDescent="0.25">
      <c r="C47" s="34" t="s">
        <v>24</v>
      </c>
      <c r="D47" s="60"/>
      <c r="E47" s="50">
        <f>COUNTIF($F$12:$F$39,"YẾU")</f>
        <v>2</v>
      </c>
      <c r="F47" s="105">
        <f t="shared" si="4"/>
        <v>7.1</v>
      </c>
      <c r="G47" s="50">
        <f>COUNTIF($H$12:$H$39,"YẾU")</f>
        <v>2</v>
      </c>
      <c r="H47" s="105">
        <f t="shared" si="5"/>
        <v>7.1</v>
      </c>
      <c r="I47" s="20"/>
    </row>
    <row r="48" spans="1:9" ht="24.95" customHeight="1" thickBot="1" x14ac:dyDescent="0.3">
      <c r="C48" s="35" t="s">
        <v>34</v>
      </c>
      <c r="D48" s="29"/>
      <c r="E48" s="108">
        <f>COUNTIF($F$12:$F$39,"Không xếp loại")</f>
        <v>0</v>
      </c>
      <c r="F48" s="73">
        <f t="shared" si="4"/>
        <v>0</v>
      </c>
      <c r="G48" s="108">
        <f>COUNTIF($H$12:$H$39,"Không xếp loại")</f>
        <v>0</v>
      </c>
      <c r="H48" s="73">
        <f t="shared" si="5"/>
        <v>0</v>
      </c>
      <c r="I48" s="24"/>
    </row>
    <row r="49" spans="1:9" ht="15" customHeight="1" x14ac:dyDescent="0.25">
      <c r="C49" s="25"/>
      <c r="D49" s="25"/>
    </row>
    <row r="50" spans="1:9" ht="20.100000000000001" customHeight="1" x14ac:dyDescent="0.25">
      <c r="E50" s="92" t="s">
        <v>32</v>
      </c>
      <c r="F50" s="92"/>
      <c r="G50" s="92"/>
      <c r="H50" s="92"/>
      <c r="I50" s="92"/>
    </row>
    <row r="51" spans="1:9" ht="20.100000000000001" customHeight="1" x14ac:dyDescent="0.25">
      <c r="A51" s="76" t="s">
        <v>11</v>
      </c>
      <c r="B51" s="76"/>
      <c r="C51" s="76"/>
      <c r="D51" s="76" t="s">
        <v>10</v>
      </c>
      <c r="E51" s="76"/>
      <c r="F51" s="76"/>
      <c r="G51" s="76"/>
      <c r="H51" s="76" t="s">
        <v>26</v>
      </c>
      <c r="I51" s="76"/>
    </row>
    <row r="52" spans="1:9" ht="20.100000000000001" customHeight="1" x14ac:dyDescent="0.25"/>
    <row r="53" spans="1:9" ht="20.100000000000001" customHeight="1" x14ac:dyDescent="0.25"/>
    <row r="54" spans="1:9" ht="20.100000000000001" customHeight="1" x14ac:dyDescent="0.25"/>
    <row r="55" spans="1:9" ht="20.100000000000001" customHeight="1" x14ac:dyDescent="0.25"/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51:C51"/>
    <mergeCell ref="D51:G51"/>
    <mergeCell ref="H51:I51"/>
    <mergeCell ref="C40:I40"/>
    <mergeCell ref="C41:C42"/>
    <mergeCell ref="E41:F41"/>
    <mergeCell ref="G41:H41"/>
    <mergeCell ref="I41:I42"/>
    <mergeCell ref="E50:I50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4"/>
  <sheetViews>
    <sheetView view="pageBreakPreview" topLeftCell="A2" zoomScaleNormal="100" workbookViewId="0">
      <selection activeCell="B12" sqref="B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9" t="s">
        <v>30</v>
      </c>
      <c r="B2" s="79"/>
      <c r="C2" s="79"/>
      <c r="D2" s="79"/>
      <c r="E2" s="80" t="s">
        <v>5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6" t="s">
        <v>2</v>
      </c>
      <c r="B3" s="76"/>
      <c r="C3" s="76"/>
      <c r="D3" s="76"/>
      <c r="E3" s="81" t="s">
        <v>6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6" t="s">
        <v>3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8" t="s">
        <v>7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8" t="s">
        <v>35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2" t="s">
        <v>718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8</v>
      </c>
      <c r="B10" s="121" t="s">
        <v>938</v>
      </c>
      <c r="C10" s="85" t="s">
        <v>9</v>
      </c>
      <c r="D10" s="86"/>
      <c r="E10" s="89" t="s">
        <v>10</v>
      </c>
      <c r="F10" s="90"/>
      <c r="G10" s="89" t="s">
        <v>11</v>
      </c>
      <c r="H10" s="90"/>
      <c r="I10" s="91" t="s">
        <v>12</v>
      </c>
    </row>
    <row r="11" spans="1:20" s="12" customFormat="1" ht="30" customHeight="1" x14ac:dyDescent="0.2">
      <c r="A11" s="84"/>
      <c r="B11" s="122"/>
      <c r="C11" s="87"/>
      <c r="D11" s="88"/>
      <c r="E11" s="13" t="s">
        <v>13</v>
      </c>
      <c r="F11" s="13" t="s">
        <v>14</v>
      </c>
      <c r="G11" s="13" t="s">
        <v>13</v>
      </c>
      <c r="H11" s="13" t="s">
        <v>14</v>
      </c>
      <c r="I11" s="84"/>
    </row>
    <row r="12" spans="1:20" s="12" customFormat="1" ht="20.100000000000001" customHeight="1" x14ac:dyDescent="0.2">
      <c r="A12" s="109">
        <v>1</v>
      </c>
      <c r="B12" s="110" t="s">
        <v>655</v>
      </c>
      <c r="C12" s="116" t="s">
        <v>656</v>
      </c>
      <c r="D12" s="117" t="s">
        <v>42</v>
      </c>
      <c r="E12" s="109">
        <v>71</v>
      </c>
      <c r="F12" s="109" t="str">
        <f t="shared" ref="F12:H27" si="0">IF(E12&lt;50,"YẾU",IF(E12&lt;70,"TB",IF(E12&lt;80,"KHÁ",IF(E12&lt;90,"TỐT","XUẤT SẮC"))))</f>
        <v>KHÁ</v>
      </c>
      <c r="G12" s="109">
        <f>E12</f>
        <v>71</v>
      </c>
      <c r="H12" s="109" t="str">
        <f t="shared" si="0"/>
        <v>KHÁ</v>
      </c>
      <c r="I12" s="111"/>
    </row>
    <row r="13" spans="1:20" s="12" customFormat="1" ht="20.100000000000001" customHeight="1" x14ac:dyDescent="0.2">
      <c r="A13" s="109">
        <v>2</v>
      </c>
      <c r="B13" s="110" t="s">
        <v>657</v>
      </c>
      <c r="C13" s="116" t="s">
        <v>658</v>
      </c>
      <c r="D13" s="117" t="s">
        <v>49</v>
      </c>
      <c r="E13" s="109">
        <v>66</v>
      </c>
      <c r="F13" s="109" t="str">
        <f t="shared" si="0"/>
        <v>TB</v>
      </c>
      <c r="G13" s="109">
        <f t="shared" ref="G13:G43" si="1">E13</f>
        <v>66</v>
      </c>
      <c r="H13" s="109" t="str">
        <f t="shared" si="0"/>
        <v>TB</v>
      </c>
      <c r="I13" s="112"/>
    </row>
    <row r="14" spans="1:20" s="12" customFormat="1" ht="20.100000000000001" customHeight="1" x14ac:dyDescent="0.2">
      <c r="A14" s="109">
        <v>3</v>
      </c>
      <c r="B14" s="110" t="s">
        <v>659</v>
      </c>
      <c r="C14" s="116" t="s">
        <v>660</v>
      </c>
      <c r="D14" s="117" t="s">
        <v>58</v>
      </c>
      <c r="E14" s="109">
        <v>45</v>
      </c>
      <c r="F14" s="109" t="str">
        <f t="shared" si="0"/>
        <v>YẾU</v>
      </c>
      <c r="G14" s="109">
        <f t="shared" si="1"/>
        <v>45</v>
      </c>
      <c r="H14" s="109" t="str">
        <f t="shared" si="0"/>
        <v>YẾU</v>
      </c>
      <c r="I14" s="111" t="s">
        <v>936</v>
      </c>
    </row>
    <row r="15" spans="1:20" s="12" customFormat="1" ht="20.100000000000001" customHeight="1" x14ac:dyDescent="0.2">
      <c r="A15" s="109">
        <v>4</v>
      </c>
      <c r="B15" s="110" t="s">
        <v>661</v>
      </c>
      <c r="C15" s="116" t="s">
        <v>662</v>
      </c>
      <c r="D15" s="117" t="s">
        <v>379</v>
      </c>
      <c r="E15" s="109">
        <v>70</v>
      </c>
      <c r="F15" s="109" t="str">
        <f t="shared" si="0"/>
        <v>KHÁ</v>
      </c>
      <c r="G15" s="109">
        <f t="shared" si="1"/>
        <v>70</v>
      </c>
      <c r="H15" s="109" t="str">
        <f t="shared" si="0"/>
        <v>KHÁ</v>
      </c>
      <c r="I15" s="112"/>
    </row>
    <row r="16" spans="1:20" s="12" customFormat="1" ht="20.100000000000001" customHeight="1" x14ac:dyDescent="0.2">
      <c r="A16" s="109">
        <v>5</v>
      </c>
      <c r="B16" s="110" t="s">
        <v>663</v>
      </c>
      <c r="C16" s="116" t="s">
        <v>664</v>
      </c>
      <c r="D16" s="117" t="s">
        <v>379</v>
      </c>
      <c r="E16" s="109">
        <v>70</v>
      </c>
      <c r="F16" s="109" t="str">
        <f t="shared" si="0"/>
        <v>KHÁ</v>
      </c>
      <c r="G16" s="109">
        <f t="shared" si="1"/>
        <v>70</v>
      </c>
      <c r="H16" s="109" t="str">
        <f t="shared" si="0"/>
        <v>KHÁ</v>
      </c>
      <c r="I16" s="111"/>
    </row>
    <row r="17" spans="1:9" s="12" customFormat="1" ht="20.100000000000001" customHeight="1" x14ac:dyDescent="0.2">
      <c r="A17" s="109">
        <v>6</v>
      </c>
      <c r="B17" s="110" t="s">
        <v>665</v>
      </c>
      <c r="C17" s="116" t="s">
        <v>666</v>
      </c>
      <c r="D17" s="117" t="s">
        <v>61</v>
      </c>
      <c r="E17" s="109">
        <v>71</v>
      </c>
      <c r="F17" s="109" t="str">
        <f t="shared" si="0"/>
        <v>KHÁ</v>
      </c>
      <c r="G17" s="109">
        <f t="shared" si="1"/>
        <v>71</v>
      </c>
      <c r="H17" s="109" t="str">
        <f t="shared" si="0"/>
        <v>KHÁ</v>
      </c>
      <c r="I17" s="111"/>
    </row>
    <row r="18" spans="1:9" s="12" customFormat="1" ht="20.100000000000001" customHeight="1" x14ac:dyDescent="0.2">
      <c r="A18" s="109">
        <v>7</v>
      </c>
      <c r="B18" s="110" t="s">
        <v>667</v>
      </c>
      <c r="C18" s="116" t="s">
        <v>318</v>
      </c>
      <c r="D18" s="117" t="s">
        <v>190</v>
      </c>
      <c r="E18" s="109">
        <v>71</v>
      </c>
      <c r="F18" s="109" t="str">
        <f t="shared" si="0"/>
        <v>KHÁ</v>
      </c>
      <c r="G18" s="109">
        <f t="shared" si="1"/>
        <v>71</v>
      </c>
      <c r="H18" s="109" t="str">
        <f t="shared" si="0"/>
        <v>KHÁ</v>
      </c>
      <c r="I18" s="111"/>
    </row>
    <row r="19" spans="1:9" s="12" customFormat="1" ht="20.100000000000001" customHeight="1" x14ac:dyDescent="0.2">
      <c r="A19" s="109">
        <v>8</v>
      </c>
      <c r="B19" s="110" t="s">
        <v>668</v>
      </c>
      <c r="C19" s="116" t="s">
        <v>669</v>
      </c>
      <c r="D19" s="117" t="s">
        <v>72</v>
      </c>
      <c r="E19" s="109">
        <v>45</v>
      </c>
      <c r="F19" s="109" t="str">
        <f t="shared" si="0"/>
        <v>YẾU</v>
      </c>
      <c r="G19" s="109">
        <f t="shared" si="1"/>
        <v>45</v>
      </c>
      <c r="H19" s="109" t="str">
        <f t="shared" si="0"/>
        <v>YẾU</v>
      </c>
      <c r="I19" s="111" t="s">
        <v>936</v>
      </c>
    </row>
    <row r="20" spans="1:9" s="12" customFormat="1" ht="20.100000000000001" customHeight="1" x14ac:dyDescent="0.2">
      <c r="A20" s="109">
        <v>9</v>
      </c>
      <c r="B20" s="110" t="s">
        <v>670</v>
      </c>
      <c r="C20" s="116" t="s">
        <v>173</v>
      </c>
      <c r="D20" s="117" t="s">
        <v>671</v>
      </c>
      <c r="E20" s="109">
        <v>67</v>
      </c>
      <c r="F20" s="109" t="str">
        <f t="shared" si="0"/>
        <v>TB</v>
      </c>
      <c r="G20" s="109">
        <f t="shared" si="1"/>
        <v>67</v>
      </c>
      <c r="H20" s="109" t="str">
        <f t="shared" si="0"/>
        <v>TB</v>
      </c>
      <c r="I20" s="113"/>
    </row>
    <row r="21" spans="1:9" s="12" customFormat="1" ht="20.100000000000001" customHeight="1" x14ac:dyDescent="0.2">
      <c r="A21" s="109">
        <v>10</v>
      </c>
      <c r="B21" s="110" t="s">
        <v>672</v>
      </c>
      <c r="C21" s="116" t="s">
        <v>673</v>
      </c>
      <c r="D21" s="117" t="s">
        <v>674</v>
      </c>
      <c r="E21" s="109">
        <v>71</v>
      </c>
      <c r="F21" s="109" t="str">
        <f t="shared" si="0"/>
        <v>KHÁ</v>
      </c>
      <c r="G21" s="109">
        <f t="shared" si="1"/>
        <v>71</v>
      </c>
      <c r="H21" s="109" t="str">
        <f t="shared" si="0"/>
        <v>KHÁ</v>
      </c>
      <c r="I21" s="111"/>
    </row>
    <row r="22" spans="1:9" s="12" customFormat="1" ht="20.100000000000001" customHeight="1" x14ac:dyDescent="0.2">
      <c r="A22" s="109">
        <v>11</v>
      </c>
      <c r="B22" s="110" t="s">
        <v>675</v>
      </c>
      <c r="C22" s="116" t="s">
        <v>676</v>
      </c>
      <c r="D22" s="117" t="s">
        <v>677</v>
      </c>
      <c r="E22" s="109">
        <v>71</v>
      </c>
      <c r="F22" s="109" t="str">
        <f t="shared" si="0"/>
        <v>KHÁ</v>
      </c>
      <c r="G22" s="109">
        <f t="shared" si="1"/>
        <v>71</v>
      </c>
      <c r="H22" s="109" t="str">
        <f t="shared" si="0"/>
        <v>KHÁ</v>
      </c>
      <c r="I22" s="111"/>
    </row>
    <row r="23" spans="1:9" s="12" customFormat="1" ht="20.100000000000001" customHeight="1" x14ac:dyDescent="0.2">
      <c r="A23" s="109">
        <v>12</v>
      </c>
      <c r="B23" s="110" t="s">
        <v>678</v>
      </c>
      <c r="C23" s="116" t="s">
        <v>679</v>
      </c>
      <c r="D23" s="117" t="s">
        <v>680</v>
      </c>
      <c r="E23" s="109">
        <v>70</v>
      </c>
      <c r="F23" s="109" t="str">
        <f t="shared" si="0"/>
        <v>KHÁ</v>
      </c>
      <c r="G23" s="109">
        <f t="shared" si="1"/>
        <v>70</v>
      </c>
      <c r="H23" s="109" t="str">
        <f t="shared" si="0"/>
        <v>KHÁ</v>
      </c>
      <c r="I23" s="113"/>
    </row>
    <row r="24" spans="1:9" s="12" customFormat="1" ht="20.100000000000001" customHeight="1" x14ac:dyDescent="0.2">
      <c r="A24" s="109">
        <v>13</v>
      </c>
      <c r="B24" s="110" t="s">
        <v>681</v>
      </c>
      <c r="C24" s="116" t="s">
        <v>222</v>
      </c>
      <c r="D24" s="117" t="s">
        <v>682</v>
      </c>
      <c r="E24" s="109">
        <v>76</v>
      </c>
      <c r="F24" s="109" t="str">
        <f t="shared" si="0"/>
        <v>KHÁ</v>
      </c>
      <c r="G24" s="109">
        <f t="shared" si="1"/>
        <v>76</v>
      </c>
      <c r="H24" s="109" t="str">
        <f t="shared" si="0"/>
        <v>KHÁ</v>
      </c>
      <c r="I24" s="111"/>
    </row>
    <row r="25" spans="1:9" s="12" customFormat="1" ht="20.100000000000001" customHeight="1" x14ac:dyDescent="0.2">
      <c r="A25" s="109">
        <v>14</v>
      </c>
      <c r="B25" s="110" t="s">
        <v>683</v>
      </c>
      <c r="C25" s="116" t="s">
        <v>684</v>
      </c>
      <c r="D25" s="117" t="s">
        <v>203</v>
      </c>
      <c r="E25" s="109">
        <v>70</v>
      </c>
      <c r="F25" s="109" t="str">
        <f t="shared" si="0"/>
        <v>KHÁ</v>
      </c>
      <c r="G25" s="109">
        <f t="shared" si="1"/>
        <v>70</v>
      </c>
      <c r="H25" s="109" t="str">
        <f t="shared" si="0"/>
        <v>KHÁ</v>
      </c>
      <c r="I25" s="111"/>
    </row>
    <row r="26" spans="1:9" s="12" customFormat="1" ht="20.100000000000001" customHeight="1" x14ac:dyDescent="0.2">
      <c r="A26" s="109">
        <v>15</v>
      </c>
      <c r="B26" s="110" t="s">
        <v>685</v>
      </c>
      <c r="C26" s="116" t="s">
        <v>512</v>
      </c>
      <c r="D26" s="117" t="s">
        <v>206</v>
      </c>
      <c r="E26" s="109">
        <v>70</v>
      </c>
      <c r="F26" s="109" t="str">
        <f t="shared" si="0"/>
        <v>KHÁ</v>
      </c>
      <c r="G26" s="109">
        <f t="shared" si="1"/>
        <v>70</v>
      </c>
      <c r="H26" s="109" t="str">
        <f t="shared" si="0"/>
        <v>KHÁ</v>
      </c>
      <c r="I26" s="111"/>
    </row>
    <row r="27" spans="1:9" s="12" customFormat="1" ht="20.100000000000001" customHeight="1" x14ac:dyDescent="0.2">
      <c r="A27" s="109">
        <v>16</v>
      </c>
      <c r="B27" s="110" t="s">
        <v>686</v>
      </c>
      <c r="C27" s="116" t="s">
        <v>687</v>
      </c>
      <c r="D27" s="117" t="s">
        <v>88</v>
      </c>
      <c r="E27" s="109">
        <v>71</v>
      </c>
      <c r="F27" s="109" t="str">
        <f t="shared" si="0"/>
        <v>KHÁ</v>
      </c>
      <c r="G27" s="109">
        <f t="shared" si="1"/>
        <v>71</v>
      </c>
      <c r="H27" s="109" t="str">
        <f t="shared" si="0"/>
        <v>KHÁ</v>
      </c>
      <c r="I27" s="111"/>
    </row>
    <row r="28" spans="1:9" s="12" customFormat="1" ht="20.100000000000001" customHeight="1" x14ac:dyDescent="0.2">
      <c r="A28" s="109">
        <v>17</v>
      </c>
      <c r="B28" s="110" t="s">
        <v>688</v>
      </c>
      <c r="C28" s="116" t="s">
        <v>689</v>
      </c>
      <c r="D28" s="117" t="s">
        <v>97</v>
      </c>
      <c r="E28" s="109">
        <v>66</v>
      </c>
      <c r="F28" s="109" t="str">
        <f t="shared" ref="F28:F43" si="2">IF(E28&lt;50,"YẾU",IF(E28&lt;70,"TB",IF(E28&lt;80,"KHÁ",IF(E28&lt;90,"TỐT","XUẤT SẮC"))))</f>
        <v>TB</v>
      </c>
      <c r="G28" s="109">
        <f t="shared" si="1"/>
        <v>66</v>
      </c>
      <c r="H28" s="109" t="str">
        <f t="shared" ref="H28:H43" si="3">IF(G28&lt;50,"YẾU",IF(G28&lt;70,"TB",IF(G28&lt;80,"KHÁ",IF(G28&lt;90,"TỐT","XUẤT SẮC"))))</f>
        <v>TB</v>
      </c>
      <c r="I28" s="111"/>
    </row>
    <row r="29" spans="1:9" s="12" customFormat="1" ht="20.100000000000001" customHeight="1" x14ac:dyDescent="0.2">
      <c r="A29" s="109">
        <v>18</v>
      </c>
      <c r="B29" s="110" t="s">
        <v>690</v>
      </c>
      <c r="C29" s="116" t="s">
        <v>216</v>
      </c>
      <c r="D29" s="117" t="s">
        <v>691</v>
      </c>
      <c r="E29" s="109">
        <v>71</v>
      </c>
      <c r="F29" s="109" t="str">
        <f t="shared" si="2"/>
        <v>KHÁ</v>
      </c>
      <c r="G29" s="109">
        <f t="shared" si="1"/>
        <v>71</v>
      </c>
      <c r="H29" s="109" t="str">
        <f t="shared" si="3"/>
        <v>KHÁ</v>
      </c>
      <c r="I29" s="111"/>
    </row>
    <row r="30" spans="1:9" s="12" customFormat="1" ht="20.100000000000001" customHeight="1" x14ac:dyDescent="0.2">
      <c r="A30" s="109">
        <v>19</v>
      </c>
      <c r="B30" s="110" t="s">
        <v>692</v>
      </c>
      <c r="C30" s="116" t="s">
        <v>693</v>
      </c>
      <c r="D30" s="117" t="s">
        <v>103</v>
      </c>
      <c r="E30" s="109">
        <v>66</v>
      </c>
      <c r="F30" s="109" t="str">
        <f t="shared" si="2"/>
        <v>TB</v>
      </c>
      <c r="G30" s="109">
        <f t="shared" si="1"/>
        <v>66</v>
      </c>
      <c r="H30" s="109" t="str">
        <f t="shared" si="3"/>
        <v>TB</v>
      </c>
      <c r="I30" s="111"/>
    </row>
    <row r="31" spans="1:9" s="12" customFormat="1" ht="20.100000000000001" customHeight="1" x14ac:dyDescent="0.2">
      <c r="A31" s="109">
        <v>20</v>
      </c>
      <c r="B31" s="110" t="s">
        <v>694</v>
      </c>
      <c r="C31" s="116" t="s">
        <v>695</v>
      </c>
      <c r="D31" s="117" t="s">
        <v>103</v>
      </c>
      <c r="E31" s="109">
        <v>66</v>
      </c>
      <c r="F31" s="109" t="str">
        <f t="shared" si="2"/>
        <v>TB</v>
      </c>
      <c r="G31" s="109">
        <f t="shared" si="1"/>
        <v>66</v>
      </c>
      <c r="H31" s="109" t="str">
        <f t="shared" si="3"/>
        <v>TB</v>
      </c>
      <c r="I31" s="111"/>
    </row>
    <row r="32" spans="1:9" s="12" customFormat="1" ht="20.100000000000001" customHeight="1" x14ac:dyDescent="0.2">
      <c r="A32" s="109">
        <v>21</v>
      </c>
      <c r="B32" s="110" t="s">
        <v>696</v>
      </c>
      <c r="C32" s="116" t="s">
        <v>697</v>
      </c>
      <c r="D32" s="117" t="s">
        <v>698</v>
      </c>
      <c r="E32" s="109">
        <v>64</v>
      </c>
      <c r="F32" s="109" t="str">
        <f t="shared" si="2"/>
        <v>TB</v>
      </c>
      <c r="G32" s="109">
        <f t="shared" si="1"/>
        <v>64</v>
      </c>
      <c r="H32" s="109" t="str">
        <f t="shared" si="3"/>
        <v>TB</v>
      </c>
      <c r="I32" s="111"/>
    </row>
    <row r="33" spans="1:9" s="12" customFormat="1" ht="20.100000000000001" customHeight="1" x14ac:dyDescent="0.2">
      <c r="A33" s="109">
        <v>22</v>
      </c>
      <c r="B33" s="110" t="s">
        <v>699</v>
      </c>
      <c r="C33" s="116" t="s">
        <v>700</v>
      </c>
      <c r="D33" s="117" t="s">
        <v>491</v>
      </c>
      <c r="E33" s="109">
        <v>70</v>
      </c>
      <c r="F33" s="109" t="str">
        <f t="shared" si="2"/>
        <v>KHÁ</v>
      </c>
      <c r="G33" s="109">
        <f t="shared" si="1"/>
        <v>70</v>
      </c>
      <c r="H33" s="109" t="str">
        <f t="shared" si="3"/>
        <v>KHÁ</v>
      </c>
      <c r="I33" s="111"/>
    </row>
    <row r="34" spans="1:9" s="12" customFormat="1" ht="20.100000000000001" customHeight="1" x14ac:dyDescent="0.2">
      <c r="A34" s="109">
        <v>23</v>
      </c>
      <c r="B34" s="110" t="s">
        <v>701</v>
      </c>
      <c r="C34" s="116" t="s">
        <v>702</v>
      </c>
      <c r="D34" s="117" t="s">
        <v>412</v>
      </c>
      <c r="E34" s="109">
        <v>70</v>
      </c>
      <c r="F34" s="109" t="str">
        <f t="shared" si="2"/>
        <v>KHÁ</v>
      </c>
      <c r="G34" s="109">
        <f t="shared" si="1"/>
        <v>70</v>
      </c>
      <c r="H34" s="109" t="str">
        <f t="shared" si="3"/>
        <v>KHÁ</v>
      </c>
      <c r="I34" s="111"/>
    </row>
    <row r="35" spans="1:9" s="12" customFormat="1" ht="20.100000000000001" customHeight="1" x14ac:dyDescent="0.2">
      <c r="A35" s="109">
        <v>24</v>
      </c>
      <c r="B35" s="110" t="s">
        <v>703</v>
      </c>
      <c r="C35" s="116" t="s">
        <v>704</v>
      </c>
      <c r="D35" s="117" t="s">
        <v>250</v>
      </c>
      <c r="E35" s="109">
        <v>0</v>
      </c>
      <c r="F35" s="109" t="s">
        <v>937</v>
      </c>
      <c r="G35" s="109">
        <f t="shared" si="1"/>
        <v>0</v>
      </c>
      <c r="H35" s="109" t="s">
        <v>937</v>
      </c>
      <c r="I35" s="111" t="s">
        <v>936</v>
      </c>
    </row>
    <row r="36" spans="1:9" s="12" customFormat="1" ht="20.100000000000001" customHeight="1" x14ac:dyDescent="0.2">
      <c r="A36" s="109">
        <v>25</v>
      </c>
      <c r="B36" s="110" t="s">
        <v>705</v>
      </c>
      <c r="C36" s="116" t="s">
        <v>706</v>
      </c>
      <c r="D36" s="117" t="s">
        <v>250</v>
      </c>
      <c r="E36" s="109">
        <v>66</v>
      </c>
      <c r="F36" s="109" t="str">
        <f t="shared" si="2"/>
        <v>TB</v>
      </c>
      <c r="G36" s="109">
        <f t="shared" si="1"/>
        <v>66</v>
      </c>
      <c r="H36" s="109" t="str">
        <f t="shared" si="3"/>
        <v>TB</v>
      </c>
      <c r="I36" s="111"/>
    </row>
    <row r="37" spans="1:9" s="12" customFormat="1" ht="20.100000000000001" customHeight="1" x14ac:dyDescent="0.2">
      <c r="A37" s="109">
        <v>26</v>
      </c>
      <c r="B37" s="110" t="s">
        <v>707</v>
      </c>
      <c r="C37" s="116" t="s">
        <v>137</v>
      </c>
      <c r="D37" s="117" t="s">
        <v>127</v>
      </c>
      <c r="E37" s="109">
        <v>70</v>
      </c>
      <c r="F37" s="109" t="str">
        <f t="shared" si="2"/>
        <v>KHÁ</v>
      </c>
      <c r="G37" s="109">
        <f t="shared" si="1"/>
        <v>70</v>
      </c>
      <c r="H37" s="109" t="str">
        <f t="shared" si="3"/>
        <v>KHÁ</v>
      </c>
      <c r="I37" s="111"/>
    </row>
    <row r="38" spans="1:9" s="12" customFormat="1" ht="20.100000000000001" customHeight="1" x14ac:dyDescent="0.2">
      <c r="A38" s="109">
        <v>27</v>
      </c>
      <c r="B38" s="110" t="s">
        <v>708</v>
      </c>
      <c r="C38" s="116" t="s">
        <v>340</v>
      </c>
      <c r="D38" s="117" t="s">
        <v>709</v>
      </c>
      <c r="E38" s="109">
        <v>70</v>
      </c>
      <c r="F38" s="109" t="str">
        <f t="shared" si="2"/>
        <v>KHÁ</v>
      </c>
      <c r="G38" s="109">
        <f t="shared" si="1"/>
        <v>70</v>
      </c>
      <c r="H38" s="109" t="str">
        <f t="shared" si="3"/>
        <v>KHÁ</v>
      </c>
      <c r="I38" s="111"/>
    </row>
    <row r="39" spans="1:9" s="12" customFormat="1" ht="20.100000000000001" customHeight="1" x14ac:dyDescent="0.2">
      <c r="A39" s="109">
        <v>28</v>
      </c>
      <c r="B39" s="110" t="s">
        <v>710</v>
      </c>
      <c r="C39" s="116" t="s">
        <v>535</v>
      </c>
      <c r="D39" s="117" t="s">
        <v>711</v>
      </c>
      <c r="E39" s="109">
        <v>71</v>
      </c>
      <c r="F39" s="109" t="str">
        <f t="shared" si="2"/>
        <v>KHÁ</v>
      </c>
      <c r="G39" s="109">
        <f t="shared" si="1"/>
        <v>71</v>
      </c>
      <c r="H39" s="109" t="str">
        <f t="shared" si="3"/>
        <v>KHÁ</v>
      </c>
      <c r="I39" s="111"/>
    </row>
    <row r="40" spans="1:9" s="12" customFormat="1" ht="20.100000000000001" customHeight="1" x14ac:dyDescent="0.2">
      <c r="A40" s="109">
        <v>29</v>
      </c>
      <c r="B40" s="110" t="s">
        <v>712</v>
      </c>
      <c r="C40" s="116" t="s">
        <v>713</v>
      </c>
      <c r="D40" s="117" t="s">
        <v>714</v>
      </c>
      <c r="E40" s="109">
        <v>71</v>
      </c>
      <c r="F40" s="109" t="str">
        <f t="shared" si="2"/>
        <v>KHÁ</v>
      </c>
      <c r="G40" s="109">
        <f t="shared" si="1"/>
        <v>71</v>
      </c>
      <c r="H40" s="109" t="str">
        <f t="shared" si="3"/>
        <v>KHÁ</v>
      </c>
      <c r="I40" s="111"/>
    </row>
    <row r="41" spans="1:9" s="12" customFormat="1" ht="20.100000000000001" customHeight="1" x14ac:dyDescent="0.2">
      <c r="A41" s="109">
        <v>30</v>
      </c>
      <c r="B41" s="110" t="s">
        <v>715</v>
      </c>
      <c r="C41" s="116" t="s">
        <v>74</v>
      </c>
      <c r="D41" s="117" t="s">
        <v>163</v>
      </c>
      <c r="E41" s="109">
        <v>67</v>
      </c>
      <c r="F41" s="109" t="str">
        <f t="shared" si="2"/>
        <v>TB</v>
      </c>
      <c r="G41" s="109">
        <f t="shared" si="1"/>
        <v>67</v>
      </c>
      <c r="H41" s="109" t="str">
        <f t="shared" si="3"/>
        <v>TB</v>
      </c>
      <c r="I41" s="111"/>
    </row>
    <row r="42" spans="1:9" s="12" customFormat="1" ht="20.100000000000001" customHeight="1" x14ac:dyDescent="0.2">
      <c r="A42" s="109">
        <v>31</v>
      </c>
      <c r="B42" s="110" t="s">
        <v>716</v>
      </c>
      <c r="C42" s="116" t="s">
        <v>129</v>
      </c>
      <c r="D42" s="117" t="s">
        <v>519</v>
      </c>
      <c r="E42" s="109">
        <v>80</v>
      </c>
      <c r="F42" s="109" t="str">
        <f t="shared" si="2"/>
        <v>TỐT</v>
      </c>
      <c r="G42" s="109">
        <f t="shared" si="1"/>
        <v>80</v>
      </c>
      <c r="H42" s="109" t="str">
        <f t="shared" si="3"/>
        <v>TỐT</v>
      </c>
      <c r="I42" s="111"/>
    </row>
    <row r="43" spans="1:9" s="12" customFormat="1" ht="20.100000000000001" customHeight="1" x14ac:dyDescent="0.2">
      <c r="A43" s="109">
        <v>32</v>
      </c>
      <c r="B43" s="110" t="s">
        <v>717</v>
      </c>
      <c r="C43" s="116" t="s">
        <v>634</v>
      </c>
      <c r="D43" s="117" t="s">
        <v>519</v>
      </c>
      <c r="E43" s="109">
        <v>70</v>
      </c>
      <c r="F43" s="109" t="str">
        <f t="shared" si="2"/>
        <v>KHÁ</v>
      </c>
      <c r="G43" s="109">
        <f t="shared" si="1"/>
        <v>70</v>
      </c>
      <c r="H43" s="109" t="str">
        <f t="shared" si="3"/>
        <v>KHÁ</v>
      </c>
      <c r="I43" s="111"/>
    </row>
    <row r="44" spans="1:9" ht="24.95" customHeight="1" thickBot="1" x14ac:dyDescent="0.35">
      <c r="C44" s="102" t="s">
        <v>15</v>
      </c>
      <c r="D44" s="102"/>
      <c r="E44" s="102"/>
      <c r="F44" s="102"/>
      <c r="G44" s="102"/>
      <c r="H44" s="102"/>
      <c r="I44" s="102"/>
    </row>
    <row r="45" spans="1:9" ht="24.95" customHeight="1" x14ac:dyDescent="0.25">
      <c r="C45" s="94" t="s">
        <v>16</v>
      </c>
      <c r="D45" s="27"/>
      <c r="E45" s="96" t="s">
        <v>10</v>
      </c>
      <c r="F45" s="97"/>
      <c r="G45" s="98" t="s">
        <v>11</v>
      </c>
      <c r="H45" s="99"/>
      <c r="I45" s="100" t="s">
        <v>12</v>
      </c>
    </row>
    <row r="46" spans="1:9" s="12" customFormat="1" ht="24.95" customHeight="1" x14ac:dyDescent="0.2">
      <c r="C46" s="95"/>
      <c r="D46" s="28"/>
      <c r="E46" s="13" t="s">
        <v>17</v>
      </c>
      <c r="F46" s="16" t="s">
        <v>18</v>
      </c>
      <c r="G46" s="13" t="s">
        <v>17</v>
      </c>
      <c r="H46" s="16" t="s">
        <v>18</v>
      </c>
      <c r="I46" s="101"/>
    </row>
    <row r="47" spans="1:9" ht="24.95" customHeight="1" x14ac:dyDescent="0.25">
      <c r="C47" s="34" t="s">
        <v>19</v>
      </c>
      <c r="D47" s="60"/>
      <c r="E47" s="50">
        <f>COUNTIF($F$12:$F$43,"XUẤT SẮC")</f>
        <v>0</v>
      </c>
      <c r="F47" s="105">
        <f>ROUND(E47/32*100,1)</f>
        <v>0</v>
      </c>
      <c r="G47" s="50">
        <f>COUNTIF($H$12:$H$43,"XUẤT SẮC")</f>
        <v>0</v>
      </c>
      <c r="H47" s="105">
        <f>ROUND(G47/32*100,1)</f>
        <v>0</v>
      </c>
      <c r="I47" s="20"/>
    </row>
    <row r="48" spans="1:9" ht="24.95" customHeight="1" x14ac:dyDescent="0.25">
      <c r="C48" s="34" t="s">
        <v>20</v>
      </c>
      <c r="D48" s="60"/>
      <c r="E48" s="50">
        <f>COUNTIF($F$12:$F$43,"TỐT")</f>
        <v>1</v>
      </c>
      <c r="F48" s="105">
        <f t="shared" ref="F48:F52" si="4">ROUND(E48/32*100,1)</f>
        <v>3.1</v>
      </c>
      <c r="G48" s="50">
        <f>COUNTIF($H$12:$H$43,"TỐT")</f>
        <v>1</v>
      </c>
      <c r="H48" s="105">
        <f t="shared" ref="H48:H52" si="5">ROUND(G48/32*100,1)</f>
        <v>3.1</v>
      </c>
      <c r="I48" s="20"/>
    </row>
    <row r="49" spans="1:9" ht="24.95" customHeight="1" x14ac:dyDescent="0.25">
      <c r="C49" s="34" t="s">
        <v>21</v>
      </c>
      <c r="D49" s="60"/>
      <c r="E49" s="50">
        <f>COUNTIF($F$12:$F$43,"KHÁ")</f>
        <v>20</v>
      </c>
      <c r="F49" s="105">
        <f t="shared" si="4"/>
        <v>62.5</v>
      </c>
      <c r="G49" s="50">
        <f>COUNTIF($H$12:$H$43,"KHÁ")</f>
        <v>20</v>
      </c>
      <c r="H49" s="105">
        <f t="shared" si="5"/>
        <v>62.5</v>
      </c>
      <c r="I49" s="20"/>
    </row>
    <row r="50" spans="1:9" ht="24.95" customHeight="1" x14ac:dyDescent="0.25">
      <c r="C50" s="34" t="s">
        <v>23</v>
      </c>
      <c r="D50" s="60"/>
      <c r="E50" s="50">
        <f>COUNTIF($F$12:$F$43,"TB")</f>
        <v>8</v>
      </c>
      <c r="F50" s="105">
        <f t="shared" si="4"/>
        <v>25</v>
      </c>
      <c r="G50" s="50">
        <f>COUNTIF($H$12:$H$43,"TB")</f>
        <v>8</v>
      </c>
      <c r="H50" s="105">
        <f t="shared" si="5"/>
        <v>25</v>
      </c>
      <c r="I50" s="20"/>
    </row>
    <row r="51" spans="1:9" ht="24.95" customHeight="1" x14ac:dyDescent="0.25">
      <c r="C51" s="34" t="s">
        <v>24</v>
      </c>
      <c r="D51" s="60"/>
      <c r="E51" s="50">
        <f>COUNTIF($F$12:$F$43,"YẾU")</f>
        <v>2</v>
      </c>
      <c r="F51" s="105">
        <f t="shared" si="4"/>
        <v>6.3</v>
      </c>
      <c r="G51" s="50">
        <f>COUNTIF($H$12:$H$43,"YẾU")</f>
        <v>2</v>
      </c>
      <c r="H51" s="105">
        <f t="shared" si="5"/>
        <v>6.3</v>
      </c>
      <c r="I51" s="20"/>
    </row>
    <row r="52" spans="1:9" ht="24.95" customHeight="1" thickBot="1" x14ac:dyDescent="0.3">
      <c r="C52" s="35" t="s">
        <v>34</v>
      </c>
      <c r="D52" s="29"/>
      <c r="E52" s="108">
        <f>COUNTIF($F$12:$F$43,"Không xếp loại")</f>
        <v>0</v>
      </c>
      <c r="F52" s="73">
        <f t="shared" si="4"/>
        <v>0</v>
      </c>
      <c r="G52" s="108">
        <f>COUNTIF($H$12:$H$43,"Không xếp loại")</f>
        <v>0</v>
      </c>
      <c r="H52" s="73">
        <f t="shared" si="5"/>
        <v>0</v>
      </c>
      <c r="I52" s="24"/>
    </row>
    <row r="53" spans="1:9" ht="12" customHeight="1" x14ac:dyDescent="0.25">
      <c r="C53" s="25"/>
      <c r="D53" s="25"/>
    </row>
    <row r="54" spans="1:9" ht="20.100000000000001" customHeight="1" x14ac:dyDescent="0.25">
      <c r="E54" s="92" t="s">
        <v>32</v>
      </c>
      <c r="F54" s="92"/>
      <c r="G54" s="92"/>
      <c r="H54" s="92"/>
      <c r="I54" s="92"/>
    </row>
    <row r="55" spans="1:9" ht="20.100000000000001" customHeight="1" x14ac:dyDescent="0.25">
      <c r="A55" s="76" t="s">
        <v>11</v>
      </c>
      <c r="B55" s="76"/>
      <c r="C55" s="76"/>
      <c r="D55" s="76" t="s">
        <v>10</v>
      </c>
      <c r="E55" s="76"/>
      <c r="F55" s="76"/>
      <c r="G55" s="76"/>
      <c r="H55" s="76" t="s">
        <v>26</v>
      </c>
      <c r="I55" s="76"/>
    </row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</sheetData>
  <mergeCells count="25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5:C55"/>
    <mergeCell ref="D55:G55"/>
    <mergeCell ref="H55:I55"/>
    <mergeCell ref="A10:A11"/>
    <mergeCell ref="C10:D11"/>
    <mergeCell ref="E10:F10"/>
    <mergeCell ref="G10:H10"/>
    <mergeCell ref="I10:I11"/>
    <mergeCell ref="C44:I44"/>
    <mergeCell ref="C45:C46"/>
    <mergeCell ref="E45:F45"/>
    <mergeCell ref="G45:H45"/>
    <mergeCell ref="I45:I46"/>
    <mergeCell ref="E54:I54"/>
    <mergeCell ref="B10:B11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1"/>
  <sheetViews>
    <sheetView view="pageBreakPreview" zoomScaleNormal="100" workbookViewId="0">
      <selection activeCell="B12" sqref="B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9" t="s">
        <v>30</v>
      </c>
      <c r="B2" s="79"/>
      <c r="C2" s="79"/>
      <c r="D2" s="79"/>
      <c r="E2" s="80" t="s">
        <v>5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6" t="s">
        <v>2</v>
      </c>
      <c r="B3" s="76"/>
      <c r="C3" s="76"/>
      <c r="D3" s="76"/>
      <c r="E3" s="81" t="s">
        <v>6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6" t="s">
        <v>3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8" t="s">
        <v>7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8" t="s">
        <v>35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2" t="s">
        <v>841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8</v>
      </c>
      <c r="B10" s="121" t="s">
        <v>938</v>
      </c>
      <c r="C10" s="85" t="s">
        <v>9</v>
      </c>
      <c r="D10" s="86"/>
      <c r="E10" s="89" t="s">
        <v>10</v>
      </c>
      <c r="F10" s="90"/>
      <c r="G10" s="89" t="s">
        <v>11</v>
      </c>
      <c r="H10" s="90"/>
      <c r="I10" s="91" t="s">
        <v>12</v>
      </c>
    </row>
    <row r="11" spans="1:20" s="12" customFormat="1" ht="30" customHeight="1" x14ac:dyDescent="0.2">
      <c r="A11" s="84"/>
      <c r="B11" s="122"/>
      <c r="C11" s="87"/>
      <c r="D11" s="88"/>
      <c r="E11" s="13" t="s">
        <v>13</v>
      </c>
      <c r="F11" s="13" t="s">
        <v>14</v>
      </c>
      <c r="G11" s="13" t="s">
        <v>13</v>
      </c>
      <c r="H11" s="13" t="s">
        <v>14</v>
      </c>
      <c r="I11" s="84"/>
    </row>
    <row r="12" spans="1:20" s="12" customFormat="1" ht="20.100000000000001" customHeight="1" x14ac:dyDescent="0.2">
      <c r="A12" s="109">
        <v>1</v>
      </c>
      <c r="B12" s="110" t="s">
        <v>760</v>
      </c>
      <c r="C12" s="106" t="s">
        <v>761</v>
      </c>
      <c r="D12" s="107" t="s">
        <v>39</v>
      </c>
      <c r="E12" s="109">
        <v>44</v>
      </c>
      <c r="F12" s="109" t="str">
        <f t="shared" ref="F12:H27" si="0">IF(E12&lt;50,"YẾU",IF(E12&lt;70,"TB",IF(E12&lt;80,"KHÁ",IF(E12&lt;90,"TỐT","XUẤT SẮC"))))</f>
        <v>YẾU</v>
      </c>
      <c r="G12" s="109">
        <f>E12</f>
        <v>44</v>
      </c>
      <c r="H12" s="109" t="str">
        <f t="shared" si="0"/>
        <v>YẾU</v>
      </c>
      <c r="I12" s="111" t="s">
        <v>936</v>
      </c>
    </row>
    <row r="13" spans="1:20" s="12" customFormat="1" ht="20.100000000000001" customHeight="1" x14ac:dyDescent="0.2">
      <c r="A13" s="109">
        <v>2</v>
      </c>
      <c r="B13" s="110" t="s">
        <v>762</v>
      </c>
      <c r="C13" s="106" t="s">
        <v>258</v>
      </c>
      <c r="D13" s="107" t="s">
        <v>763</v>
      </c>
      <c r="E13" s="109">
        <v>71</v>
      </c>
      <c r="F13" s="109" t="str">
        <f t="shared" si="0"/>
        <v>KHÁ</v>
      </c>
      <c r="G13" s="109">
        <f t="shared" ref="G13:G56" si="1">E13</f>
        <v>71</v>
      </c>
      <c r="H13" s="109" t="str">
        <f t="shared" si="0"/>
        <v>KHÁ</v>
      </c>
      <c r="I13" s="114"/>
    </row>
    <row r="14" spans="1:20" s="12" customFormat="1" ht="20.100000000000001" customHeight="1" x14ac:dyDescent="0.2">
      <c r="A14" s="109">
        <v>3</v>
      </c>
      <c r="B14" s="110" t="s">
        <v>764</v>
      </c>
      <c r="C14" s="106" t="s">
        <v>765</v>
      </c>
      <c r="D14" s="107" t="s">
        <v>766</v>
      </c>
      <c r="E14" s="109">
        <v>71</v>
      </c>
      <c r="F14" s="109" t="str">
        <f t="shared" si="0"/>
        <v>KHÁ</v>
      </c>
      <c r="G14" s="109">
        <f t="shared" si="1"/>
        <v>71</v>
      </c>
      <c r="H14" s="109" t="str">
        <f t="shared" si="0"/>
        <v>KHÁ</v>
      </c>
      <c r="I14" s="111"/>
    </row>
    <row r="15" spans="1:20" s="12" customFormat="1" ht="20.100000000000001" customHeight="1" x14ac:dyDescent="0.2">
      <c r="A15" s="109">
        <v>4</v>
      </c>
      <c r="B15" s="110" t="s">
        <v>767</v>
      </c>
      <c r="C15" s="106" t="s">
        <v>336</v>
      </c>
      <c r="D15" s="107" t="s">
        <v>52</v>
      </c>
      <c r="E15" s="109">
        <v>77</v>
      </c>
      <c r="F15" s="109" t="str">
        <f t="shared" si="0"/>
        <v>KHÁ</v>
      </c>
      <c r="G15" s="109">
        <f t="shared" si="1"/>
        <v>77</v>
      </c>
      <c r="H15" s="109" t="str">
        <f t="shared" si="0"/>
        <v>KHÁ</v>
      </c>
      <c r="I15" s="112"/>
    </row>
    <row r="16" spans="1:20" s="12" customFormat="1" ht="20.100000000000001" customHeight="1" x14ac:dyDescent="0.2">
      <c r="A16" s="109">
        <v>5</v>
      </c>
      <c r="B16" s="110" t="s">
        <v>768</v>
      </c>
      <c r="C16" s="106" t="s">
        <v>769</v>
      </c>
      <c r="D16" s="107" t="s">
        <v>770</v>
      </c>
      <c r="E16" s="109">
        <v>71</v>
      </c>
      <c r="F16" s="109" t="str">
        <f t="shared" si="0"/>
        <v>KHÁ</v>
      </c>
      <c r="G16" s="109">
        <f t="shared" si="1"/>
        <v>71</v>
      </c>
      <c r="H16" s="109" t="str">
        <f t="shared" si="0"/>
        <v>KHÁ</v>
      </c>
      <c r="I16" s="111"/>
    </row>
    <row r="17" spans="1:9" s="12" customFormat="1" ht="20.100000000000001" customHeight="1" x14ac:dyDescent="0.2">
      <c r="A17" s="109">
        <v>6</v>
      </c>
      <c r="B17" s="110" t="s">
        <v>771</v>
      </c>
      <c r="C17" s="106" t="s">
        <v>772</v>
      </c>
      <c r="D17" s="107" t="s">
        <v>372</v>
      </c>
      <c r="E17" s="109">
        <v>71</v>
      </c>
      <c r="F17" s="109" t="str">
        <f t="shared" si="0"/>
        <v>KHÁ</v>
      </c>
      <c r="G17" s="109">
        <f t="shared" si="1"/>
        <v>71</v>
      </c>
      <c r="H17" s="109" t="str">
        <f t="shared" si="0"/>
        <v>KHÁ</v>
      </c>
      <c r="I17" s="111"/>
    </row>
    <row r="18" spans="1:9" s="12" customFormat="1" ht="20.100000000000001" customHeight="1" x14ac:dyDescent="0.2">
      <c r="A18" s="109">
        <v>7</v>
      </c>
      <c r="B18" s="110" t="s">
        <v>773</v>
      </c>
      <c r="C18" s="106" t="s">
        <v>774</v>
      </c>
      <c r="D18" s="107" t="s">
        <v>58</v>
      </c>
      <c r="E18" s="109">
        <v>70</v>
      </c>
      <c r="F18" s="109" t="str">
        <f t="shared" si="0"/>
        <v>KHÁ</v>
      </c>
      <c r="G18" s="109">
        <f t="shared" si="1"/>
        <v>70</v>
      </c>
      <c r="H18" s="109" t="str">
        <f t="shared" si="0"/>
        <v>KHÁ</v>
      </c>
      <c r="I18" s="112"/>
    </row>
    <row r="19" spans="1:9" s="12" customFormat="1" ht="20.100000000000001" customHeight="1" x14ac:dyDescent="0.2">
      <c r="A19" s="109">
        <v>8</v>
      </c>
      <c r="B19" s="110" t="s">
        <v>775</v>
      </c>
      <c r="C19" s="106" t="s">
        <v>776</v>
      </c>
      <c r="D19" s="107" t="s">
        <v>61</v>
      </c>
      <c r="E19" s="109">
        <v>71</v>
      </c>
      <c r="F19" s="109" t="str">
        <f t="shared" si="0"/>
        <v>KHÁ</v>
      </c>
      <c r="G19" s="109">
        <f t="shared" si="1"/>
        <v>71</v>
      </c>
      <c r="H19" s="109" t="str">
        <f t="shared" si="0"/>
        <v>KHÁ</v>
      </c>
      <c r="I19" s="111"/>
    </row>
    <row r="20" spans="1:9" s="12" customFormat="1" ht="20.100000000000001" customHeight="1" x14ac:dyDescent="0.2">
      <c r="A20" s="109">
        <v>9</v>
      </c>
      <c r="B20" s="110" t="s">
        <v>777</v>
      </c>
      <c r="C20" s="106" t="s">
        <v>244</v>
      </c>
      <c r="D20" s="107" t="s">
        <v>306</v>
      </c>
      <c r="E20" s="109">
        <v>71</v>
      </c>
      <c r="F20" s="109" t="str">
        <f t="shared" si="0"/>
        <v>KHÁ</v>
      </c>
      <c r="G20" s="109">
        <f t="shared" si="1"/>
        <v>71</v>
      </c>
      <c r="H20" s="109" t="str">
        <f t="shared" si="0"/>
        <v>KHÁ</v>
      </c>
      <c r="I20" s="111"/>
    </row>
    <row r="21" spans="1:9" s="12" customFormat="1" ht="20.100000000000001" customHeight="1" x14ac:dyDescent="0.2">
      <c r="A21" s="109">
        <v>10</v>
      </c>
      <c r="B21" s="110" t="s">
        <v>778</v>
      </c>
      <c r="C21" s="106" t="s">
        <v>779</v>
      </c>
      <c r="D21" s="107" t="s">
        <v>69</v>
      </c>
      <c r="E21" s="109">
        <v>71</v>
      </c>
      <c r="F21" s="109" t="str">
        <f t="shared" si="0"/>
        <v>KHÁ</v>
      </c>
      <c r="G21" s="109">
        <f t="shared" si="1"/>
        <v>71</v>
      </c>
      <c r="H21" s="109" t="str">
        <f t="shared" si="0"/>
        <v>KHÁ</v>
      </c>
      <c r="I21" s="111"/>
    </row>
    <row r="22" spans="1:9" s="12" customFormat="1" ht="20.100000000000001" customHeight="1" x14ac:dyDescent="0.2">
      <c r="A22" s="109">
        <v>11</v>
      </c>
      <c r="B22" s="110" t="s">
        <v>780</v>
      </c>
      <c r="C22" s="106" t="s">
        <v>180</v>
      </c>
      <c r="D22" s="107" t="s">
        <v>781</v>
      </c>
      <c r="E22" s="109">
        <v>71</v>
      </c>
      <c r="F22" s="109" t="str">
        <f t="shared" si="0"/>
        <v>KHÁ</v>
      </c>
      <c r="G22" s="109">
        <f t="shared" si="1"/>
        <v>71</v>
      </c>
      <c r="H22" s="109" t="str">
        <f t="shared" si="0"/>
        <v>KHÁ</v>
      </c>
      <c r="I22" s="113"/>
    </row>
    <row r="23" spans="1:9" s="12" customFormat="1" ht="20.100000000000001" customHeight="1" x14ac:dyDescent="0.2">
      <c r="A23" s="109">
        <v>12</v>
      </c>
      <c r="B23" s="110" t="s">
        <v>782</v>
      </c>
      <c r="C23" s="106" t="s">
        <v>477</v>
      </c>
      <c r="D23" s="107" t="s">
        <v>85</v>
      </c>
      <c r="E23" s="109">
        <v>70</v>
      </c>
      <c r="F23" s="109" t="str">
        <f t="shared" si="0"/>
        <v>KHÁ</v>
      </c>
      <c r="G23" s="109">
        <f t="shared" si="1"/>
        <v>70</v>
      </c>
      <c r="H23" s="109" t="str">
        <f t="shared" si="0"/>
        <v>KHÁ</v>
      </c>
      <c r="I23" s="111"/>
    </row>
    <row r="24" spans="1:9" s="12" customFormat="1" ht="20.100000000000001" customHeight="1" x14ac:dyDescent="0.2">
      <c r="A24" s="109">
        <v>13</v>
      </c>
      <c r="B24" s="110" t="s">
        <v>783</v>
      </c>
      <c r="C24" s="106" t="s">
        <v>784</v>
      </c>
      <c r="D24" s="107" t="s">
        <v>203</v>
      </c>
      <c r="E24" s="109">
        <v>71</v>
      </c>
      <c r="F24" s="109" t="str">
        <f t="shared" si="0"/>
        <v>KHÁ</v>
      </c>
      <c r="G24" s="109">
        <f t="shared" si="1"/>
        <v>71</v>
      </c>
      <c r="H24" s="109" t="str">
        <f t="shared" si="0"/>
        <v>KHÁ</v>
      </c>
      <c r="I24" s="111"/>
    </row>
    <row r="25" spans="1:9" s="12" customFormat="1" ht="20.100000000000001" customHeight="1" x14ac:dyDescent="0.2">
      <c r="A25" s="109">
        <v>14</v>
      </c>
      <c r="B25" s="110" t="s">
        <v>785</v>
      </c>
      <c r="C25" s="106" t="s">
        <v>673</v>
      </c>
      <c r="D25" s="107" t="s">
        <v>206</v>
      </c>
      <c r="E25" s="109">
        <v>71</v>
      </c>
      <c r="F25" s="109" t="str">
        <f t="shared" si="0"/>
        <v>KHÁ</v>
      </c>
      <c r="G25" s="109">
        <f t="shared" si="1"/>
        <v>71</v>
      </c>
      <c r="H25" s="109" t="str">
        <f t="shared" si="0"/>
        <v>KHÁ</v>
      </c>
      <c r="I25" s="113"/>
    </row>
    <row r="26" spans="1:9" s="12" customFormat="1" ht="20.100000000000001" customHeight="1" x14ac:dyDescent="0.2">
      <c r="A26" s="109">
        <v>15</v>
      </c>
      <c r="B26" s="110" t="s">
        <v>786</v>
      </c>
      <c r="C26" s="106" t="s">
        <v>644</v>
      </c>
      <c r="D26" s="107" t="s">
        <v>88</v>
      </c>
      <c r="E26" s="109">
        <v>71</v>
      </c>
      <c r="F26" s="109" t="str">
        <f t="shared" si="0"/>
        <v>KHÁ</v>
      </c>
      <c r="G26" s="109">
        <f t="shared" si="1"/>
        <v>71</v>
      </c>
      <c r="H26" s="109" t="str">
        <f t="shared" si="0"/>
        <v>KHÁ</v>
      </c>
      <c r="I26" s="111"/>
    </row>
    <row r="27" spans="1:9" s="12" customFormat="1" ht="20.100000000000001" customHeight="1" x14ac:dyDescent="0.2">
      <c r="A27" s="109">
        <v>16</v>
      </c>
      <c r="B27" s="110" t="s">
        <v>787</v>
      </c>
      <c r="C27" s="106" t="s">
        <v>788</v>
      </c>
      <c r="D27" s="107" t="s">
        <v>620</v>
      </c>
      <c r="E27" s="109">
        <v>71</v>
      </c>
      <c r="F27" s="109" t="str">
        <f t="shared" si="0"/>
        <v>KHÁ</v>
      </c>
      <c r="G27" s="109">
        <f t="shared" si="1"/>
        <v>71</v>
      </c>
      <c r="H27" s="109" t="str">
        <f t="shared" si="0"/>
        <v>KHÁ</v>
      </c>
      <c r="I27" s="111"/>
    </row>
    <row r="28" spans="1:9" s="12" customFormat="1" ht="20.100000000000001" customHeight="1" x14ac:dyDescent="0.2">
      <c r="A28" s="109">
        <v>17</v>
      </c>
      <c r="B28" s="110" t="s">
        <v>789</v>
      </c>
      <c r="C28" s="106" t="s">
        <v>790</v>
      </c>
      <c r="D28" s="107" t="s">
        <v>103</v>
      </c>
      <c r="E28" s="109">
        <v>66</v>
      </c>
      <c r="F28" s="109" t="str">
        <f t="shared" ref="F28:F56" si="2">IF(E28&lt;50,"YẾU",IF(E28&lt;70,"TB",IF(E28&lt;80,"KHÁ",IF(E28&lt;90,"TỐT","XUẤT SẮC"))))</f>
        <v>TB</v>
      </c>
      <c r="G28" s="109">
        <f t="shared" si="1"/>
        <v>66</v>
      </c>
      <c r="H28" s="109" t="str">
        <f t="shared" ref="H28:H56" si="3">IF(G28&lt;50,"YẾU",IF(G28&lt;70,"TB",IF(G28&lt;80,"KHÁ",IF(G28&lt;90,"TỐT","XUẤT SẮC"))))</f>
        <v>TB</v>
      </c>
      <c r="I28" s="112"/>
    </row>
    <row r="29" spans="1:9" s="12" customFormat="1" ht="20.100000000000001" customHeight="1" x14ac:dyDescent="0.2">
      <c r="A29" s="109">
        <v>18</v>
      </c>
      <c r="B29" s="110" t="s">
        <v>791</v>
      </c>
      <c r="C29" s="106" t="s">
        <v>792</v>
      </c>
      <c r="D29" s="107" t="s">
        <v>103</v>
      </c>
      <c r="E29" s="109">
        <v>45</v>
      </c>
      <c r="F29" s="109" t="str">
        <f t="shared" si="2"/>
        <v>YẾU</v>
      </c>
      <c r="G29" s="109">
        <f t="shared" si="1"/>
        <v>45</v>
      </c>
      <c r="H29" s="109" t="str">
        <f t="shared" si="3"/>
        <v>YẾU</v>
      </c>
      <c r="I29" s="111" t="s">
        <v>936</v>
      </c>
    </row>
    <row r="30" spans="1:9" s="12" customFormat="1" ht="20.100000000000001" customHeight="1" x14ac:dyDescent="0.2">
      <c r="A30" s="109">
        <v>19</v>
      </c>
      <c r="B30" s="110" t="s">
        <v>793</v>
      </c>
      <c r="C30" s="106" t="s">
        <v>794</v>
      </c>
      <c r="D30" s="107" t="s">
        <v>217</v>
      </c>
      <c r="E30" s="109">
        <v>71</v>
      </c>
      <c r="F30" s="109" t="str">
        <f t="shared" si="2"/>
        <v>KHÁ</v>
      </c>
      <c r="G30" s="109">
        <f t="shared" si="1"/>
        <v>71</v>
      </c>
      <c r="H30" s="109" t="str">
        <f t="shared" si="3"/>
        <v>KHÁ</v>
      </c>
      <c r="I30" s="111"/>
    </row>
    <row r="31" spans="1:9" s="12" customFormat="1" ht="20.100000000000001" customHeight="1" x14ac:dyDescent="0.2">
      <c r="A31" s="109">
        <v>20</v>
      </c>
      <c r="B31" s="110" t="s">
        <v>795</v>
      </c>
      <c r="C31" s="106" t="s">
        <v>796</v>
      </c>
      <c r="D31" s="107" t="s">
        <v>217</v>
      </c>
      <c r="E31" s="109">
        <v>71</v>
      </c>
      <c r="F31" s="109" t="str">
        <f t="shared" si="2"/>
        <v>KHÁ</v>
      </c>
      <c r="G31" s="109">
        <f t="shared" si="1"/>
        <v>71</v>
      </c>
      <c r="H31" s="109" t="str">
        <f t="shared" si="3"/>
        <v>KHÁ</v>
      </c>
      <c r="I31" s="111"/>
    </row>
    <row r="32" spans="1:9" s="12" customFormat="1" ht="20.100000000000001" customHeight="1" x14ac:dyDescent="0.2">
      <c r="A32" s="109">
        <v>21</v>
      </c>
      <c r="B32" s="110" t="s">
        <v>797</v>
      </c>
      <c r="C32" s="106" t="s">
        <v>651</v>
      </c>
      <c r="D32" s="107" t="s">
        <v>220</v>
      </c>
      <c r="E32" s="109">
        <v>45</v>
      </c>
      <c r="F32" s="109" t="str">
        <f t="shared" si="2"/>
        <v>YẾU</v>
      </c>
      <c r="G32" s="109">
        <f t="shared" si="1"/>
        <v>45</v>
      </c>
      <c r="H32" s="109" t="str">
        <f t="shared" si="3"/>
        <v>YẾU</v>
      </c>
      <c r="I32" s="111" t="s">
        <v>936</v>
      </c>
    </row>
    <row r="33" spans="1:9" s="12" customFormat="1" ht="20.100000000000001" customHeight="1" x14ac:dyDescent="0.2">
      <c r="A33" s="109">
        <v>22</v>
      </c>
      <c r="B33" s="110" t="s">
        <v>798</v>
      </c>
      <c r="C33" s="106" t="s">
        <v>799</v>
      </c>
      <c r="D33" s="107" t="s">
        <v>564</v>
      </c>
      <c r="E33" s="109">
        <v>70</v>
      </c>
      <c r="F33" s="109" t="str">
        <f t="shared" si="2"/>
        <v>KHÁ</v>
      </c>
      <c r="G33" s="109">
        <f t="shared" si="1"/>
        <v>70</v>
      </c>
      <c r="H33" s="109" t="str">
        <f t="shared" si="3"/>
        <v>KHÁ</v>
      </c>
      <c r="I33" s="111"/>
    </row>
    <row r="34" spans="1:9" s="12" customFormat="1" ht="20.100000000000001" customHeight="1" x14ac:dyDescent="0.2">
      <c r="A34" s="109">
        <v>23</v>
      </c>
      <c r="B34" s="110" t="s">
        <v>800</v>
      </c>
      <c r="C34" s="106" t="s">
        <v>801</v>
      </c>
      <c r="D34" s="107" t="s">
        <v>112</v>
      </c>
      <c r="E34" s="109">
        <v>71</v>
      </c>
      <c r="F34" s="109" t="str">
        <f t="shared" si="2"/>
        <v>KHÁ</v>
      </c>
      <c r="G34" s="109">
        <f t="shared" si="1"/>
        <v>71</v>
      </c>
      <c r="H34" s="109" t="str">
        <f t="shared" si="3"/>
        <v>KHÁ</v>
      </c>
      <c r="I34" s="111"/>
    </row>
    <row r="35" spans="1:9" s="12" customFormat="1" ht="20.100000000000001" customHeight="1" x14ac:dyDescent="0.2">
      <c r="A35" s="109">
        <v>24</v>
      </c>
      <c r="B35" s="110" t="s">
        <v>802</v>
      </c>
      <c r="C35" s="106" t="s">
        <v>311</v>
      </c>
      <c r="D35" s="107" t="s">
        <v>403</v>
      </c>
      <c r="E35" s="109">
        <v>45</v>
      </c>
      <c r="F35" s="109" t="str">
        <f t="shared" si="2"/>
        <v>YẾU</v>
      </c>
      <c r="G35" s="109">
        <f t="shared" si="1"/>
        <v>45</v>
      </c>
      <c r="H35" s="109" t="str">
        <f t="shared" si="3"/>
        <v>YẾU</v>
      </c>
      <c r="I35" s="111" t="s">
        <v>936</v>
      </c>
    </row>
    <row r="36" spans="1:9" s="12" customFormat="1" ht="20.100000000000001" customHeight="1" x14ac:dyDescent="0.2">
      <c r="A36" s="109">
        <v>25</v>
      </c>
      <c r="B36" s="110" t="s">
        <v>803</v>
      </c>
      <c r="C36" s="106" t="s">
        <v>170</v>
      </c>
      <c r="D36" s="107" t="s">
        <v>236</v>
      </c>
      <c r="E36" s="109">
        <v>66</v>
      </c>
      <c r="F36" s="109" t="str">
        <f t="shared" si="2"/>
        <v>TB</v>
      </c>
      <c r="G36" s="109">
        <f t="shared" si="1"/>
        <v>66</v>
      </c>
      <c r="H36" s="109" t="str">
        <f t="shared" si="3"/>
        <v>TB</v>
      </c>
      <c r="I36" s="111"/>
    </row>
    <row r="37" spans="1:9" s="12" customFormat="1" ht="20.100000000000001" customHeight="1" x14ac:dyDescent="0.2">
      <c r="A37" s="109">
        <v>26</v>
      </c>
      <c r="B37" s="110" t="s">
        <v>804</v>
      </c>
      <c r="C37" s="106" t="s">
        <v>137</v>
      </c>
      <c r="D37" s="107" t="s">
        <v>805</v>
      </c>
      <c r="E37" s="109">
        <v>70</v>
      </c>
      <c r="F37" s="109" t="str">
        <f t="shared" si="2"/>
        <v>KHÁ</v>
      </c>
      <c r="G37" s="109">
        <f t="shared" si="1"/>
        <v>70</v>
      </c>
      <c r="H37" s="109" t="str">
        <f t="shared" si="3"/>
        <v>KHÁ</v>
      </c>
      <c r="I37" s="113"/>
    </row>
    <row r="38" spans="1:9" s="12" customFormat="1" ht="20.100000000000001" customHeight="1" x14ac:dyDescent="0.2">
      <c r="A38" s="109">
        <v>27</v>
      </c>
      <c r="B38" s="110" t="s">
        <v>806</v>
      </c>
      <c r="C38" s="106" t="s">
        <v>356</v>
      </c>
      <c r="D38" s="107" t="s">
        <v>115</v>
      </c>
      <c r="E38" s="109">
        <v>70</v>
      </c>
      <c r="F38" s="109" t="str">
        <f t="shared" si="2"/>
        <v>KHÁ</v>
      </c>
      <c r="G38" s="109">
        <f t="shared" si="1"/>
        <v>70</v>
      </c>
      <c r="H38" s="109" t="str">
        <f t="shared" si="3"/>
        <v>KHÁ</v>
      </c>
      <c r="I38" s="111"/>
    </row>
    <row r="39" spans="1:9" s="12" customFormat="1" ht="20.100000000000001" customHeight="1" x14ac:dyDescent="0.2">
      <c r="A39" s="109">
        <v>28</v>
      </c>
      <c r="B39" s="110" t="s">
        <v>807</v>
      </c>
      <c r="C39" s="106" t="s">
        <v>808</v>
      </c>
      <c r="D39" s="107" t="s">
        <v>115</v>
      </c>
      <c r="E39" s="109">
        <v>67</v>
      </c>
      <c r="F39" s="109" t="str">
        <f t="shared" si="2"/>
        <v>TB</v>
      </c>
      <c r="G39" s="109">
        <f t="shared" si="1"/>
        <v>67</v>
      </c>
      <c r="H39" s="109" t="str">
        <f t="shared" si="3"/>
        <v>TB</v>
      </c>
      <c r="I39" s="112"/>
    </row>
    <row r="40" spans="1:9" s="12" customFormat="1" ht="20.100000000000001" customHeight="1" x14ac:dyDescent="0.2">
      <c r="A40" s="109">
        <v>29</v>
      </c>
      <c r="B40" s="110" t="s">
        <v>809</v>
      </c>
      <c r="C40" s="106" t="s">
        <v>79</v>
      </c>
      <c r="D40" s="107" t="s">
        <v>635</v>
      </c>
      <c r="E40" s="109">
        <v>71</v>
      </c>
      <c r="F40" s="109" t="str">
        <f t="shared" si="2"/>
        <v>KHÁ</v>
      </c>
      <c r="G40" s="109">
        <f t="shared" si="1"/>
        <v>71</v>
      </c>
      <c r="H40" s="109" t="str">
        <f t="shared" si="3"/>
        <v>KHÁ</v>
      </c>
      <c r="I40" s="113"/>
    </row>
    <row r="41" spans="1:9" s="12" customFormat="1" ht="20.100000000000001" customHeight="1" x14ac:dyDescent="0.2">
      <c r="A41" s="109">
        <v>30</v>
      </c>
      <c r="B41" s="110" t="s">
        <v>810</v>
      </c>
      <c r="C41" s="106" t="s">
        <v>244</v>
      </c>
      <c r="D41" s="107" t="s">
        <v>635</v>
      </c>
      <c r="E41" s="109">
        <v>70</v>
      </c>
      <c r="F41" s="109" t="str">
        <f t="shared" si="2"/>
        <v>KHÁ</v>
      </c>
      <c r="G41" s="109">
        <f t="shared" si="1"/>
        <v>70</v>
      </c>
      <c r="H41" s="109" t="str">
        <f t="shared" si="3"/>
        <v>KHÁ</v>
      </c>
      <c r="I41" s="111"/>
    </row>
    <row r="42" spans="1:9" s="12" customFormat="1" ht="20.100000000000001" customHeight="1" x14ac:dyDescent="0.2">
      <c r="A42" s="109">
        <v>31</v>
      </c>
      <c r="B42" s="110" t="s">
        <v>811</v>
      </c>
      <c r="C42" s="106" t="s">
        <v>812</v>
      </c>
      <c r="D42" s="107" t="s">
        <v>118</v>
      </c>
      <c r="E42" s="109">
        <v>71</v>
      </c>
      <c r="F42" s="109" t="str">
        <f t="shared" si="2"/>
        <v>KHÁ</v>
      </c>
      <c r="G42" s="109">
        <f t="shared" si="1"/>
        <v>71</v>
      </c>
      <c r="H42" s="109" t="str">
        <f t="shared" si="3"/>
        <v>KHÁ</v>
      </c>
      <c r="I42" s="112"/>
    </row>
    <row r="43" spans="1:9" s="12" customFormat="1" ht="20.100000000000001" customHeight="1" x14ac:dyDescent="0.2">
      <c r="A43" s="109">
        <v>32</v>
      </c>
      <c r="B43" s="110" t="s">
        <v>813</v>
      </c>
      <c r="C43" s="106" t="s">
        <v>814</v>
      </c>
      <c r="D43" s="107" t="s">
        <v>743</v>
      </c>
      <c r="E43" s="109">
        <v>45</v>
      </c>
      <c r="F43" s="109" t="str">
        <f t="shared" si="2"/>
        <v>YẾU</v>
      </c>
      <c r="G43" s="109">
        <f t="shared" si="1"/>
        <v>45</v>
      </c>
      <c r="H43" s="109" t="str">
        <f t="shared" si="3"/>
        <v>YẾU</v>
      </c>
      <c r="I43" s="111" t="s">
        <v>936</v>
      </c>
    </row>
    <row r="44" spans="1:9" s="12" customFormat="1" ht="20.100000000000001" customHeight="1" x14ac:dyDescent="0.2">
      <c r="A44" s="109">
        <v>33</v>
      </c>
      <c r="B44" s="110" t="s">
        <v>815</v>
      </c>
      <c r="C44" s="106" t="s">
        <v>137</v>
      </c>
      <c r="D44" s="107" t="s">
        <v>816</v>
      </c>
      <c r="E44" s="109">
        <v>77</v>
      </c>
      <c r="F44" s="109" t="str">
        <f t="shared" si="2"/>
        <v>KHÁ</v>
      </c>
      <c r="G44" s="109">
        <f t="shared" si="1"/>
        <v>77</v>
      </c>
      <c r="H44" s="109" t="str">
        <f t="shared" si="3"/>
        <v>KHÁ</v>
      </c>
      <c r="I44" s="113"/>
    </row>
    <row r="45" spans="1:9" s="12" customFormat="1" ht="20.100000000000001" customHeight="1" x14ac:dyDescent="0.2">
      <c r="A45" s="109">
        <v>34</v>
      </c>
      <c r="B45" s="110" t="s">
        <v>817</v>
      </c>
      <c r="C45" s="106" t="s">
        <v>818</v>
      </c>
      <c r="D45" s="107" t="s">
        <v>253</v>
      </c>
      <c r="E45" s="109">
        <v>70</v>
      </c>
      <c r="F45" s="109" t="str">
        <f t="shared" si="2"/>
        <v>KHÁ</v>
      </c>
      <c r="G45" s="109">
        <f t="shared" si="1"/>
        <v>70</v>
      </c>
      <c r="H45" s="109" t="str">
        <f t="shared" si="3"/>
        <v>KHÁ</v>
      </c>
      <c r="I45" s="111"/>
    </row>
    <row r="46" spans="1:9" s="12" customFormat="1" ht="20.100000000000001" customHeight="1" x14ac:dyDescent="0.2">
      <c r="A46" s="109">
        <v>35</v>
      </c>
      <c r="B46" s="110" t="s">
        <v>819</v>
      </c>
      <c r="C46" s="106" t="s">
        <v>820</v>
      </c>
      <c r="D46" s="107" t="s">
        <v>124</v>
      </c>
      <c r="E46" s="109">
        <v>45</v>
      </c>
      <c r="F46" s="109" t="str">
        <f t="shared" si="2"/>
        <v>YẾU</v>
      </c>
      <c r="G46" s="109">
        <f t="shared" si="1"/>
        <v>45</v>
      </c>
      <c r="H46" s="109" t="str">
        <f t="shared" si="3"/>
        <v>YẾU</v>
      </c>
      <c r="I46" s="111" t="s">
        <v>936</v>
      </c>
    </row>
    <row r="47" spans="1:9" s="12" customFormat="1" ht="20.100000000000001" customHeight="1" x14ac:dyDescent="0.2">
      <c r="A47" s="109">
        <v>36</v>
      </c>
      <c r="B47" s="110" t="s">
        <v>821</v>
      </c>
      <c r="C47" s="106" t="s">
        <v>822</v>
      </c>
      <c r="D47" s="107" t="s">
        <v>343</v>
      </c>
      <c r="E47" s="109">
        <v>67</v>
      </c>
      <c r="F47" s="109" t="str">
        <f t="shared" si="2"/>
        <v>TB</v>
      </c>
      <c r="G47" s="109">
        <f t="shared" si="1"/>
        <v>67</v>
      </c>
      <c r="H47" s="109" t="str">
        <f t="shared" si="3"/>
        <v>TB</v>
      </c>
      <c r="I47" s="111"/>
    </row>
    <row r="48" spans="1:9" s="12" customFormat="1" ht="20.100000000000001" customHeight="1" x14ac:dyDescent="0.2">
      <c r="A48" s="109">
        <v>37</v>
      </c>
      <c r="B48" s="110" t="s">
        <v>823</v>
      </c>
      <c r="C48" s="106" t="s">
        <v>258</v>
      </c>
      <c r="D48" s="107" t="s">
        <v>426</v>
      </c>
      <c r="E48" s="109">
        <v>71</v>
      </c>
      <c r="F48" s="109" t="str">
        <f t="shared" si="2"/>
        <v>KHÁ</v>
      </c>
      <c r="G48" s="109">
        <f t="shared" si="1"/>
        <v>71</v>
      </c>
      <c r="H48" s="109" t="str">
        <f t="shared" si="3"/>
        <v>KHÁ</v>
      </c>
      <c r="I48" s="111"/>
    </row>
    <row r="49" spans="1:9" s="12" customFormat="1" ht="20.100000000000001" customHeight="1" x14ac:dyDescent="0.2">
      <c r="A49" s="109">
        <v>38</v>
      </c>
      <c r="B49" s="110" t="s">
        <v>824</v>
      </c>
      <c r="C49" s="106" t="s">
        <v>825</v>
      </c>
      <c r="D49" s="107" t="s">
        <v>826</v>
      </c>
      <c r="E49" s="109">
        <v>45</v>
      </c>
      <c r="F49" s="109" t="str">
        <f t="shared" si="2"/>
        <v>YẾU</v>
      </c>
      <c r="G49" s="109">
        <f t="shared" si="1"/>
        <v>45</v>
      </c>
      <c r="H49" s="109" t="str">
        <f t="shared" si="3"/>
        <v>YẾU</v>
      </c>
      <c r="I49" s="111" t="s">
        <v>936</v>
      </c>
    </row>
    <row r="50" spans="1:9" s="12" customFormat="1" ht="20.100000000000001" customHeight="1" x14ac:dyDescent="0.2">
      <c r="A50" s="109">
        <v>39</v>
      </c>
      <c r="B50" s="110" t="s">
        <v>827</v>
      </c>
      <c r="C50" s="106" t="s">
        <v>828</v>
      </c>
      <c r="D50" s="107" t="s">
        <v>268</v>
      </c>
      <c r="E50" s="109">
        <v>71</v>
      </c>
      <c r="F50" s="109" t="str">
        <f t="shared" si="2"/>
        <v>KHÁ</v>
      </c>
      <c r="G50" s="109">
        <f t="shared" si="1"/>
        <v>71</v>
      </c>
      <c r="H50" s="109" t="str">
        <f t="shared" si="3"/>
        <v>KHÁ</v>
      </c>
      <c r="I50" s="111"/>
    </row>
    <row r="51" spans="1:9" s="12" customFormat="1" ht="20.100000000000001" customHeight="1" x14ac:dyDescent="0.2">
      <c r="A51" s="109">
        <v>40</v>
      </c>
      <c r="B51" s="110" t="s">
        <v>829</v>
      </c>
      <c r="C51" s="106" t="s">
        <v>96</v>
      </c>
      <c r="D51" s="107" t="s">
        <v>274</v>
      </c>
      <c r="E51" s="109">
        <v>45</v>
      </c>
      <c r="F51" s="109" t="str">
        <f t="shared" si="2"/>
        <v>YẾU</v>
      </c>
      <c r="G51" s="109">
        <f t="shared" si="1"/>
        <v>45</v>
      </c>
      <c r="H51" s="109" t="str">
        <f t="shared" si="3"/>
        <v>YẾU</v>
      </c>
      <c r="I51" s="111" t="s">
        <v>936</v>
      </c>
    </row>
    <row r="52" spans="1:9" s="12" customFormat="1" ht="20.100000000000001" customHeight="1" x14ac:dyDescent="0.2">
      <c r="A52" s="109">
        <v>41</v>
      </c>
      <c r="B52" s="110" t="s">
        <v>830</v>
      </c>
      <c r="C52" s="106" t="s">
        <v>831</v>
      </c>
      <c r="D52" s="107" t="s">
        <v>353</v>
      </c>
      <c r="E52" s="109">
        <v>71</v>
      </c>
      <c r="F52" s="109" t="str">
        <f t="shared" si="2"/>
        <v>KHÁ</v>
      </c>
      <c r="G52" s="109">
        <f t="shared" si="1"/>
        <v>71</v>
      </c>
      <c r="H52" s="109" t="str">
        <f t="shared" si="3"/>
        <v>KHÁ</v>
      </c>
      <c r="I52" s="111"/>
    </row>
    <row r="53" spans="1:9" s="12" customFormat="1" ht="20.100000000000001" customHeight="1" x14ac:dyDescent="0.2">
      <c r="A53" s="109">
        <v>42</v>
      </c>
      <c r="B53" s="110" t="s">
        <v>832</v>
      </c>
      <c r="C53" s="106" t="s">
        <v>833</v>
      </c>
      <c r="D53" s="107" t="s">
        <v>277</v>
      </c>
      <c r="E53" s="109">
        <v>80</v>
      </c>
      <c r="F53" s="109" t="str">
        <f t="shared" si="2"/>
        <v>TỐT</v>
      </c>
      <c r="G53" s="109">
        <f t="shared" si="1"/>
        <v>80</v>
      </c>
      <c r="H53" s="109" t="str">
        <f t="shared" si="3"/>
        <v>TỐT</v>
      </c>
      <c r="I53" s="111"/>
    </row>
    <row r="54" spans="1:9" s="12" customFormat="1" ht="20.100000000000001" customHeight="1" x14ac:dyDescent="0.2">
      <c r="A54" s="109">
        <v>43</v>
      </c>
      <c r="B54" s="110" t="s">
        <v>834</v>
      </c>
      <c r="C54" s="106" t="s">
        <v>835</v>
      </c>
      <c r="D54" s="107" t="s">
        <v>277</v>
      </c>
      <c r="E54" s="109">
        <v>71</v>
      </c>
      <c r="F54" s="109" t="str">
        <f t="shared" si="2"/>
        <v>KHÁ</v>
      </c>
      <c r="G54" s="109">
        <f t="shared" si="1"/>
        <v>71</v>
      </c>
      <c r="H54" s="109" t="str">
        <f t="shared" si="3"/>
        <v>KHÁ</v>
      </c>
      <c r="I54" s="113"/>
    </row>
    <row r="55" spans="1:9" s="12" customFormat="1" ht="20.100000000000001" customHeight="1" x14ac:dyDescent="0.2">
      <c r="A55" s="109">
        <v>44</v>
      </c>
      <c r="B55" s="110" t="s">
        <v>836</v>
      </c>
      <c r="C55" s="106" t="s">
        <v>837</v>
      </c>
      <c r="D55" s="107" t="s">
        <v>360</v>
      </c>
      <c r="E55" s="109">
        <v>45</v>
      </c>
      <c r="F55" s="109" t="str">
        <f t="shared" si="2"/>
        <v>YẾU</v>
      </c>
      <c r="G55" s="109">
        <f t="shared" si="1"/>
        <v>45</v>
      </c>
      <c r="H55" s="109" t="str">
        <f t="shared" si="3"/>
        <v>YẾU</v>
      </c>
      <c r="I55" s="111" t="s">
        <v>936</v>
      </c>
    </row>
    <row r="56" spans="1:9" s="12" customFormat="1" ht="20.100000000000001" customHeight="1" x14ac:dyDescent="0.2">
      <c r="A56" s="109">
        <v>45</v>
      </c>
      <c r="B56" s="110" t="s">
        <v>838</v>
      </c>
      <c r="C56" s="106" t="s">
        <v>839</v>
      </c>
      <c r="D56" s="107" t="s">
        <v>840</v>
      </c>
      <c r="E56" s="109">
        <v>71</v>
      </c>
      <c r="F56" s="109" t="str">
        <f t="shared" si="2"/>
        <v>KHÁ</v>
      </c>
      <c r="G56" s="109">
        <f t="shared" si="1"/>
        <v>71</v>
      </c>
      <c r="H56" s="109" t="str">
        <f t="shared" si="3"/>
        <v>KHÁ</v>
      </c>
      <c r="I56" s="111"/>
    </row>
    <row r="57" spans="1:9" ht="24.95" customHeight="1" thickBot="1" x14ac:dyDescent="0.35">
      <c r="C57" s="102" t="s">
        <v>15</v>
      </c>
      <c r="D57" s="102"/>
      <c r="E57" s="102"/>
      <c r="F57" s="102"/>
      <c r="G57" s="102"/>
      <c r="H57" s="102"/>
      <c r="I57" s="102"/>
    </row>
    <row r="58" spans="1:9" ht="24.95" customHeight="1" x14ac:dyDescent="0.25">
      <c r="C58" s="94" t="s">
        <v>16</v>
      </c>
      <c r="D58" s="27"/>
      <c r="E58" s="96" t="s">
        <v>10</v>
      </c>
      <c r="F58" s="97"/>
      <c r="G58" s="98" t="s">
        <v>11</v>
      </c>
      <c r="H58" s="99"/>
      <c r="I58" s="100" t="s">
        <v>12</v>
      </c>
    </row>
    <row r="59" spans="1:9" s="12" customFormat="1" ht="24.95" customHeight="1" x14ac:dyDescent="0.2">
      <c r="C59" s="95"/>
      <c r="D59" s="28"/>
      <c r="E59" s="13" t="s">
        <v>17</v>
      </c>
      <c r="F59" s="16" t="s">
        <v>18</v>
      </c>
      <c r="G59" s="13" t="s">
        <v>17</v>
      </c>
      <c r="H59" s="16" t="s">
        <v>18</v>
      </c>
      <c r="I59" s="101"/>
    </row>
    <row r="60" spans="1:9" ht="24.95" customHeight="1" x14ac:dyDescent="0.25">
      <c r="C60" s="34" t="s">
        <v>19</v>
      </c>
      <c r="D60" s="60"/>
      <c r="E60" s="50">
        <f>COUNTIF($F$12:$F$56,"XUẤT SẮC")</f>
        <v>0</v>
      </c>
      <c r="F60" s="105">
        <f>ROUND(E60/45*100,1)</f>
        <v>0</v>
      </c>
      <c r="G60" s="50">
        <f>COUNTIF($H$12:$H$56,"XUẤT SẮC")</f>
        <v>0</v>
      </c>
      <c r="H60" s="105">
        <f>ROUND(G60/45*100,1)</f>
        <v>0</v>
      </c>
      <c r="I60" s="20"/>
    </row>
    <row r="61" spans="1:9" ht="24.95" customHeight="1" x14ac:dyDescent="0.25">
      <c r="C61" s="34" t="s">
        <v>20</v>
      </c>
      <c r="D61" s="60"/>
      <c r="E61" s="50">
        <f>COUNTIF($F$12:$F$56,"TỐT")</f>
        <v>1</v>
      </c>
      <c r="F61" s="105">
        <f t="shared" ref="F61:F65" si="4">ROUND(E61/45*100,1)</f>
        <v>2.2000000000000002</v>
      </c>
      <c r="G61" s="50">
        <f>COUNTIF($H$12:$H$56,"TỐT")</f>
        <v>1</v>
      </c>
      <c r="H61" s="105">
        <f t="shared" ref="H61:H65" si="5">ROUND(G61/45*100,1)</f>
        <v>2.2000000000000002</v>
      </c>
      <c r="I61" s="20"/>
    </row>
    <row r="62" spans="1:9" ht="24.95" customHeight="1" x14ac:dyDescent="0.25">
      <c r="C62" s="34" t="s">
        <v>21</v>
      </c>
      <c r="D62" s="60"/>
      <c r="E62" s="50">
        <f>COUNTIF($F$12:$F$56,"KHÁ")</f>
        <v>31</v>
      </c>
      <c r="F62" s="105">
        <f t="shared" si="4"/>
        <v>68.900000000000006</v>
      </c>
      <c r="G62" s="50">
        <f>COUNTIF($H$12:$H$56,"KHÁ")</f>
        <v>31</v>
      </c>
      <c r="H62" s="105">
        <f t="shared" si="5"/>
        <v>68.900000000000006</v>
      </c>
      <c r="I62" s="20"/>
    </row>
    <row r="63" spans="1:9" ht="24.95" customHeight="1" x14ac:dyDescent="0.25">
      <c r="C63" s="34" t="s">
        <v>23</v>
      </c>
      <c r="D63" s="60"/>
      <c r="E63" s="50">
        <f>COUNTIF($F$12:$F$56,"TB")</f>
        <v>4</v>
      </c>
      <c r="F63" s="105">
        <f t="shared" si="4"/>
        <v>8.9</v>
      </c>
      <c r="G63" s="50">
        <f>COUNTIF($H$12:$H$56,"TB")</f>
        <v>4</v>
      </c>
      <c r="H63" s="105">
        <f t="shared" si="5"/>
        <v>8.9</v>
      </c>
      <c r="I63" s="20"/>
    </row>
    <row r="64" spans="1:9" ht="24.95" customHeight="1" x14ac:dyDescent="0.25">
      <c r="C64" s="34" t="s">
        <v>24</v>
      </c>
      <c r="D64" s="60"/>
      <c r="E64" s="50">
        <f>COUNTIF($F$12:$F$56,"YẾU")</f>
        <v>9</v>
      </c>
      <c r="F64" s="105">
        <f t="shared" si="4"/>
        <v>20</v>
      </c>
      <c r="G64" s="50">
        <f>COUNTIF($H$12:$H$56,"YẾU")</f>
        <v>9</v>
      </c>
      <c r="H64" s="105">
        <f t="shared" si="5"/>
        <v>20</v>
      </c>
      <c r="I64" s="20"/>
    </row>
    <row r="65" spans="1:9" ht="24.95" customHeight="1" thickBot="1" x14ac:dyDescent="0.3">
      <c r="C65" s="35" t="s">
        <v>34</v>
      </c>
      <c r="D65" s="29"/>
      <c r="E65" s="108">
        <f>COUNTIF($F$12:$F$56,"Không xếp loại")</f>
        <v>0</v>
      </c>
      <c r="F65" s="73">
        <f t="shared" si="4"/>
        <v>0</v>
      </c>
      <c r="G65" s="108">
        <f>COUNTIF($H$12:$H$56,"Không xếp loại")</f>
        <v>0</v>
      </c>
      <c r="H65" s="73">
        <f t="shared" si="5"/>
        <v>0</v>
      </c>
      <c r="I65" s="24"/>
    </row>
    <row r="66" spans="1:9" ht="12" customHeight="1" x14ac:dyDescent="0.25">
      <c r="C66" s="25"/>
      <c r="D66" s="25"/>
    </row>
    <row r="67" spans="1:9" ht="17.100000000000001" customHeight="1" x14ac:dyDescent="0.25">
      <c r="E67" s="92" t="s">
        <v>32</v>
      </c>
      <c r="F67" s="92"/>
      <c r="G67" s="92"/>
      <c r="H67" s="92"/>
      <c r="I67" s="92"/>
    </row>
    <row r="68" spans="1:9" ht="17.100000000000001" customHeight="1" x14ac:dyDescent="0.25">
      <c r="A68" s="76" t="s">
        <v>11</v>
      </c>
      <c r="B68" s="76"/>
      <c r="C68" s="76"/>
      <c r="D68" s="76" t="s">
        <v>10</v>
      </c>
      <c r="E68" s="76"/>
      <c r="F68" s="76"/>
      <c r="G68" s="76"/>
      <c r="H68" s="76" t="s">
        <v>26</v>
      </c>
      <c r="I68" s="76"/>
    </row>
    <row r="69" spans="1:9" ht="17.100000000000001" customHeight="1" x14ac:dyDescent="0.25"/>
    <row r="70" spans="1:9" ht="17.100000000000001" customHeight="1" x14ac:dyDescent="0.25"/>
    <row r="71" spans="1:9" ht="17.100000000000001" customHeight="1" x14ac:dyDescent="0.25"/>
    <row r="72" spans="1:9" ht="17.100000000000001" customHeight="1" x14ac:dyDescent="0.25"/>
    <row r="73" spans="1:9" ht="17.100000000000001" customHeight="1" x14ac:dyDescent="0.25"/>
    <row r="74" spans="1:9" ht="17.100000000000001" customHeight="1" x14ac:dyDescent="0.25"/>
    <row r="75" spans="1:9" ht="17.100000000000001" customHeight="1" x14ac:dyDescent="0.25"/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</sheetData>
  <mergeCells count="25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C58:C59"/>
    <mergeCell ref="E58:F58"/>
    <mergeCell ref="G58:H58"/>
    <mergeCell ref="I58:I59"/>
    <mergeCell ref="E67:I67"/>
    <mergeCell ref="B10:B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4"/>
  <sheetViews>
    <sheetView view="pageBreakPreview" topLeftCell="A2" zoomScaleNormal="100" workbookViewId="0">
      <selection activeCell="B12" sqref="B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9" t="s">
        <v>30</v>
      </c>
      <c r="B2" s="79"/>
      <c r="C2" s="79"/>
      <c r="D2" s="79"/>
      <c r="E2" s="80" t="s">
        <v>5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6" t="s">
        <v>2</v>
      </c>
      <c r="B3" s="76"/>
      <c r="C3" s="76"/>
      <c r="D3" s="76"/>
      <c r="E3" s="81" t="s">
        <v>6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6" t="s">
        <v>3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8" t="s">
        <v>7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8" t="s">
        <v>35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2" t="s">
        <v>759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8</v>
      </c>
      <c r="B10" s="121" t="s">
        <v>938</v>
      </c>
      <c r="C10" s="85" t="s">
        <v>9</v>
      </c>
      <c r="D10" s="86"/>
      <c r="E10" s="89" t="s">
        <v>10</v>
      </c>
      <c r="F10" s="90"/>
      <c r="G10" s="89" t="s">
        <v>11</v>
      </c>
      <c r="H10" s="90"/>
      <c r="I10" s="91" t="s">
        <v>12</v>
      </c>
    </row>
    <row r="11" spans="1:20" s="12" customFormat="1" ht="30" customHeight="1" x14ac:dyDescent="0.2">
      <c r="A11" s="84"/>
      <c r="B11" s="122"/>
      <c r="C11" s="87"/>
      <c r="D11" s="88"/>
      <c r="E11" s="13" t="s">
        <v>13</v>
      </c>
      <c r="F11" s="13" t="s">
        <v>14</v>
      </c>
      <c r="G11" s="13" t="s">
        <v>13</v>
      </c>
      <c r="H11" s="13" t="s">
        <v>14</v>
      </c>
      <c r="I11" s="84"/>
    </row>
    <row r="12" spans="1:20" s="12" customFormat="1" ht="15.95" customHeight="1" x14ac:dyDescent="0.2">
      <c r="A12" s="109">
        <v>1</v>
      </c>
      <c r="B12" s="110" t="s">
        <v>719</v>
      </c>
      <c r="C12" s="116" t="s">
        <v>720</v>
      </c>
      <c r="D12" s="117" t="s">
        <v>39</v>
      </c>
      <c r="E12" s="109">
        <v>71</v>
      </c>
      <c r="F12" s="109" t="str">
        <f t="shared" ref="F12:H12" si="0">IF(E12&lt;50,"YẾU",IF(E12&lt;70,"TB",IF(E12&lt;80,"KHÁ",IF(E12&lt;90,"TỐT","XUẤT SẮC"))))</f>
        <v>KHÁ</v>
      </c>
      <c r="G12" s="109">
        <f>E12</f>
        <v>71</v>
      </c>
      <c r="H12" s="109" t="str">
        <f t="shared" si="0"/>
        <v>KHÁ</v>
      </c>
      <c r="I12" s="111"/>
    </row>
    <row r="13" spans="1:20" s="12" customFormat="1" ht="15.95" customHeight="1" x14ac:dyDescent="0.2">
      <c r="A13" s="109">
        <v>2</v>
      </c>
      <c r="B13" s="110" t="s">
        <v>721</v>
      </c>
      <c r="C13" s="116" t="s">
        <v>74</v>
      </c>
      <c r="D13" s="117" t="s">
        <v>722</v>
      </c>
      <c r="E13" s="109">
        <v>80</v>
      </c>
      <c r="F13" s="109" t="str">
        <f t="shared" ref="F13:F31" si="1">IF(E13&lt;50,"YẾU",IF(E13&lt;70,"TB",IF(E13&lt;80,"KHÁ",IF(E13&lt;90,"TỐT","XUẤT SẮC"))))</f>
        <v>TỐT</v>
      </c>
      <c r="G13" s="109">
        <f t="shared" ref="G13:G31" si="2">E13</f>
        <v>80</v>
      </c>
      <c r="H13" s="109" t="str">
        <f t="shared" ref="H13:H31" si="3">IF(G13&lt;50,"YẾU",IF(G13&lt;70,"TB",IF(G13&lt;80,"KHÁ",IF(G13&lt;90,"TỐT","XUẤT SẮC"))))</f>
        <v>TỐT</v>
      </c>
      <c r="I13" s="111"/>
    </row>
    <row r="14" spans="1:20" s="12" customFormat="1" ht="15.95" customHeight="1" x14ac:dyDescent="0.2">
      <c r="A14" s="109">
        <v>3</v>
      </c>
      <c r="B14" s="110" t="s">
        <v>723</v>
      </c>
      <c r="C14" s="116" t="s">
        <v>724</v>
      </c>
      <c r="D14" s="117" t="s">
        <v>58</v>
      </c>
      <c r="E14" s="109">
        <v>76</v>
      </c>
      <c r="F14" s="109" t="str">
        <f t="shared" si="1"/>
        <v>KHÁ</v>
      </c>
      <c r="G14" s="109">
        <f t="shared" si="2"/>
        <v>76</v>
      </c>
      <c r="H14" s="109" t="str">
        <f t="shared" si="3"/>
        <v>KHÁ</v>
      </c>
      <c r="I14" s="112"/>
    </row>
    <row r="15" spans="1:20" s="12" customFormat="1" ht="15.95" customHeight="1" x14ac:dyDescent="0.2">
      <c r="A15" s="109">
        <v>4</v>
      </c>
      <c r="B15" s="110" t="s">
        <v>725</v>
      </c>
      <c r="C15" s="116" t="s">
        <v>726</v>
      </c>
      <c r="D15" s="117" t="s">
        <v>61</v>
      </c>
      <c r="E15" s="109">
        <v>71</v>
      </c>
      <c r="F15" s="109" t="str">
        <f t="shared" si="1"/>
        <v>KHÁ</v>
      </c>
      <c r="G15" s="109">
        <f t="shared" si="2"/>
        <v>71</v>
      </c>
      <c r="H15" s="109" t="str">
        <f t="shared" si="3"/>
        <v>KHÁ</v>
      </c>
      <c r="I15" s="112"/>
    </row>
    <row r="16" spans="1:20" s="12" customFormat="1" ht="15.95" customHeight="1" x14ac:dyDescent="0.2">
      <c r="A16" s="109">
        <v>5</v>
      </c>
      <c r="B16" s="110" t="s">
        <v>727</v>
      </c>
      <c r="C16" s="116" t="s">
        <v>728</v>
      </c>
      <c r="D16" s="117" t="s">
        <v>729</v>
      </c>
      <c r="E16" s="109">
        <v>70</v>
      </c>
      <c r="F16" s="109" t="str">
        <f t="shared" si="1"/>
        <v>KHÁ</v>
      </c>
      <c r="G16" s="109">
        <f t="shared" si="2"/>
        <v>70</v>
      </c>
      <c r="H16" s="109" t="str">
        <f t="shared" si="3"/>
        <v>KHÁ</v>
      </c>
      <c r="I16" s="111"/>
    </row>
    <row r="17" spans="1:9" s="12" customFormat="1" ht="15.95" customHeight="1" x14ac:dyDescent="0.2">
      <c r="A17" s="109">
        <v>6</v>
      </c>
      <c r="B17" s="110" t="s">
        <v>730</v>
      </c>
      <c r="C17" s="116" t="s">
        <v>731</v>
      </c>
      <c r="D17" s="117" t="s">
        <v>66</v>
      </c>
      <c r="E17" s="109">
        <v>71</v>
      </c>
      <c r="F17" s="109" t="str">
        <f t="shared" si="1"/>
        <v>KHÁ</v>
      </c>
      <c r="G17" s="109">
        <f t="shared" si="2"/>
        <v>71</v>
      </c>
      <c r="H17" s="109" t="str">
        <f t="shared" si="3"/>
        <v>KHÁ</v>
      </c>
      <c r="I17" s="111"/>
    </row>
    <row r="18" spans="1:9" s="12" customFormat="1" ht="15.95" customHeight="1" x14ac:dyDescent="0.2">
      <c r="A18" s="109">
        <v>7</v>
      </c>
      <c r="B18" s="110" t="s">
        <v>732</v>
      </c>
      <c r="C18" s="116" t="s">
        <v>733</v>
      </c>
      <c r="D18" s="117" t="s">
        <v>312</v>
      </c>
      <c r="E18" s="109">
        <v>70</v>
      </c>
      <c r="F18" s="109" t="str">
        <f t="shared" si="1"/>
        <v>KHÁ</v>
      </c>
      <c r="G18" s="109">
        <f t="shared" si="2"/>
        <v>70</v>
      </c>
      <c r="H18" s="109" t="str">
        <f t="shared" si="3"/>
        <v>KHÁ</v>
      </c>
      <c r="I18" s="111"/>
    </row>
    <row r="19" spans="1:9" s="12" customFormat="1" ht="15.95" customHeight="1" x14ac:dyDescent="0.2">
      <c r="A19" s="109">
        <v>8</v>
      </c>
      <c r="B19" s="110" t="s">
        <v>734</v>
      </c>
      <c r="C19" s="116" t="s">
        <v>735</v>
      </c>
      <c r="D19" s="117" t="s">
        <v>312</v>
      </c>
      <c r="E19" s="109">
        <v>70</v>
      </c>
      <c r="F19" s="109" t="str">
        <f t="shared" si="1"/>
        <v>KHÁ</v>
      </c>
      <c r="G19" s="109">
        <f t="shared" si="2"/>
        <v>70</v>
      </c>
      <c r="H19" s="109" t="str">
        <f t="shared" si="3"/>
        <v>KHÁ</v>
      </c>
      <c r="I19" s="111"/>
    </row>
    <row r="20" spans="1:9" s="12" customFormat="1" ht="15.95" customHeight="1" x14ac:dyDescent="0.2">
      <c r="A20" s="109">
        <v>9</v>
      </c>
      <c r="B20" s="110" t="s">
        <v>736</v>
      </c>
      <c r="C20" s="116" t="s">
        <v>48</v>
      </c>
      <c r="D20" s="117" t="s">
        <v>193</v>
      </c>
      <c r="E20" s="109">
        <v>70</v>
      </c>
      <c r="F20" s="109" t="str">
        <f t="shared" si="1"/>
        <v>KHÁ</v>
      </c>
      <c r="G20" s="109">
        <f t="shared" si="2"/>
        <v>70</v>
      </c>
      <c r="H20" s="109" t="str">
        <f t="shared" si="3"/>
        <v>KHÁ</v>
      </c>
      <c r="I20" s="111"/>
    </row>
    <row r="21" spans="1:9" s="12" customFormat="1" ht="15.95" customHeight="1" x14ac:dyDescent="0.2">
      <c r="A21" s="109">
        <v>10</v>
      </c>
      <c r="B21" s="110" t="s">
        <v>737</v>
      </c>
      <c r="C21" s="116" t="s">
        <v>342</v>
      </c>
      <c r="D21" s="117" t="s">
        <v>620</v>
      </c>
      <c r="E21" s="109">
        <v>67</v>
      </c>
      <c r="F21" s="109" t="str">
        <f t="shared" si="1"/>
        <v>TB</v>
      </c>
      <c r="G21" s="109">
        <f t="shared" si="2"/>
        <v>67</v>
      </c>
      <c r="H21" s="109" t="str">
        <f t="shared" si="3"/>
        <v>TB</v>
      </c>
      <c r="I21" s="111"/>
    </row>
    <row r="22" spans="1:9" s="12" customFormat="1" ht="15.95" customHeight="1" x14ac:dyDescent="0.2">
      <c r="A22" s="109">
        <v>11</v>
      </c>
      <c r="B22" s="110" t="s">
        <v>738</v>
      </c>
      <c r="C22" s="116" t="s">
        <v>137</v>
      </c>
      <c r="D22" s="117" t="s">
        <v>739</v>
      </c>
      <c r="E22" s="109">
        <v>45</v>
      </c>
      <c r="F22" s="109" t="str">
        <f t="shared" si="1"/>
        <v>YẾU</v>
      </c>
      <c r="G22" s="109">
        <f t="shared" si="2"/>
        <v>45</v>
      </c>
      <c r="H22" s="109" t="str">
        <f t="shared" si="3"/>
        <v>YẾU</v>
      </c>
      <c r="I22" s="111"/>
    </row>
    <row r="23" spans="1:9" s="12" customFormat="1" ht="15.95" customHeight="1" x14ac:dyDescent="0.2">
      <c r="A23" s="109">
        <v>12</v>
      </c>
      <c r="B23" s="110" t="s">
        <v>740</v>
      </c>
      <c r="C23" s="116" t="s">
        <v>741</v>
      </c>
      <c r="D23" s="117" t="s">
        <v>403</v>
      </c>
      <c r="E23" s="109">
        <v>70</v>
      </c>
      <c r="F23" s="109" t="str">
        <f t="shared" si="1"/>
        <v>KHÁ</v>
      </c>
      <c r="G23" s="109">
        <f t="shared" si="2"/>
        <v>70</v>
      </c>
      <c r="H23" s="109" t="str">
        <f t="shared" si="3"/>
        <v>KHÁ</v>
      </c>
      <c r="I23" s="111"/>
    </row>
    <row r="24" spans="1:9" s="12" customFormat="1" ht="15.95" customHeight="1" x14ac:dyDescent="0.2">
      <c r="A24" s="109">
        <v>13</v>
      </c>
      <c r="B24" s="110" t="s">
        <v>742</v>
      </c>
      <c r="C24" s="116" t="s">
        <v>74</v>
      </c>
      <c r="D24" s="117" t="s">
        <v>743</v>
      </c>
      <c r="E24" s="109">
        <v>45</v>
      </c>
      <c r="F24" s="109" t="str">
        <f t="shared" si="1"/>
        <v>YẾU</v>
      </c>
      <c r="G24" s="109">
        <f t="shared" si="2"/>
        <v>45</v>
      </c>
      <c r="H24" s="109" t="str">
        <f t="shared" si="3"/>
        <v>YẾU</v>
      </c>
      <c r="I24" s="111" t="s">
        <v>936</v>
      </c>
    </row>
    <row r="25" spans="1:9" s="12" customFormat="1" ht="15.95" customHeight="1" x14ac:dyDescent="0.2">
      <c r="A25" s="109">
        <v>14</v>
      </c>
      <c r="B25" s="110" t="s">
        <v>744</v>
      </c>
      <c r="C25" s="116" t="s">
        <v>745</v>
      </c>
      <c r="D25" s="117" t="s">
        <v>124</v>
      </c>
      <c r="E25" s="109">
        <v>70</v>
      </c>
      <c r="F25" s="109" t="str">
        <f t="shared" si="1"/>
        <v>KHÁ</v>
      </c>
      <c r="G25" s="109">
        <f t="shared" si="2"/>
        <v>70</v>
      </c>
      <c r="H25" s="109" t="str">
        <f t="shared" si="3"/>
        <v>KHÁ</v>
      </c>
      <c r="I25" s="111"/>
    </row>
    <row r="26" spans="1:9" s="12" customFormat="1" ht="15.95" customHeight="1" x14ac:dyDescent="0.2">
      <c r="A26" s="109">
        <v>15</v>
      </c>
      <c r="B26" s="110" t="s">
        <v>746</v>
      </c>
      <c r="C26" s="116" t="s">
        <v>747</v>
      </c>
      <c r="D26" s="117" t="s">
        <v>124</v>
      </c>
      <c r="E26" s="109">
        <v>71</v>
      </c>
      <c r="F26" s="109" t="str">
        <f t="shared" si="1"/>
        <v>KHÁ</v>
      </c>
      <c r="G26" s="109">
        <f t="shared" si="2"/>
        <v>71</v>
      </c>
      <c r="H26" s="109" t="str">
        <f t="shared" si="3"/>
        <v>KHÁ</v>
      </c>
      <c r="I26" s="112"/>
    </row>
    <row r="27" spans="1:9" s="12" customFormat="1" ht="15.95" customHeight="1" x14ac:dyDescent="0.2">
      <c r="A27" s="109">
        <v>16</v>
      </c>
      <c r="B27" s="110" t="s">
        <v>748</v>
      </c>
      <c r="C27" s="116" t="s">
        <v>749</v>
      </c>
      <c r="D27" s="117" t="s">
        <v>133</v>
      </c>
      <c r="E27" s="109">
        <v>77</v>
      </c>
      <c r="F27" s="109" t="str">
        <f t="shared" si="1"/>
        <v>KHÁ</v>
      </c>
      <c r="G27" s="109">
        <f t="shared" si="2"/>
        <v>77</v>
      </c>
      <c r="H27" s="109" t="str">
        <f t="shared" si="3"/>
        <v>KHÁ</v>
      </c>
      <c r="I27" s="111"/>
    </row>
    <row r="28" spans="1:9" s="12" customFormat="1" ht="15.95" customHeight="1" x14ac:dyDescent="0.2">
      <c r="A28" s="109">
        <v>17</v>
      </c>
      <c r="B28" s="110" t="s">
        <v>750</v>
      </c>
      <c r="C28" s="116" t="s">
        <v>751</v>
      </c>
      <c r="D28" s="117" t="s">
        <v>752</v>
      </c>
      <c r="E28" s="109">
        <v>71</v>
      </c>
      <c r="F28" s="109" t="str">
        <f t="shared" si="1"/>
        <v>KHÁ</v>
      </c>
      <c r="G28" s="109">
        <f t="shared" si="2"/>
        <v>71</v>
      </c>
      <c r="H28" s="109" t="str">
        <f t="shared" si="3"/>
        <v>KHÁ</v>
      </c>
      <c r="I28" s="111"/>
    </row>
    <row r="29" spans="1:9" s="12" customFormat="1" ht="15.95" customHeight="1" x14ac:dyDescent="0.2">
      <c r="A29" s="109">
        <v>18</v>
      </c>
      <c r="B29" s="110" t="s">
        <v>753</v>
      </c>
      <c r="C29" s="116" t="s">
        <v>754</v>
      </c>
      <c r="D29" s="117" t="s">
        <v>755</v>
      </c>
      <c r="E29" s="109">
        <v>70</v>
      </c>
      <c r="F29" s="109" t="str">
        <f t="shared" si="1"/>
        <v>KHÁ</v>
      </c>
      <c r="G29" s="109">
        <f t="shared" si="2"/>
        <v>70</v>
      </c>
      <c r="H29" s="109" t="str">
        <f t="shared" si="3"/>
        <v>KHÁ</v>
      </c>
      <c r="I29" s="111"/>
    </row>
    <row r="30" spans="1:9" s="12" customFormat="1" ht="15.95" customHeight="1" x14ac:dyDescent="0.2">
      <c r="A30" s="109">
        <v>19</v>
      </c>
      <c r="B30" s="110" t="s">
        <v>756</v>
      </c>
      <c r="C30" s="116" t="s">
        <v>757</v>
      </c>
      <c r="D30" s="117" t="s">
        <v>353</v>
      </c>
      <c r="E30" s="109">
        <v>70</v>
      </c>
      <c r="F30" s="109" t="str">
        <f t="shared" si="1"/>
        <v>KHÁ</v>
      </c>
      <c r="G30" s="109">
        <f t="shared" si="2"/>
        <v>70</v>
      </c>
      <c r="H30" s="109" t="str">
        <f t="shared" si="3"/>
        <v>KHÁ</v>
      </c>
      <c r="I30" s="111"/>
    </row>
    <row r="31" spans="1:9" s="12" customFormat="1" ht="15.95" customHeight="1" x14ac:dyDescent="0.2">
      <c r="A31" s="109">
        <v>20</v>
      </c>
      <c r="B31" s="110" t="s">
        <v>758</v>
      </c>
      <c r="C31" s="116" t="s">
        <v>117</v>
      </c>
      <c r="D31" s="117" t="s">
        <v>277</v>
      </c>
      <c r="E31" s="109">
        <v>71</v>
      </c>
      <c r="F31" s="109" t="str">
        <f t="shared" si="1"/>
        <v>KHÁ</v>
      </c>
      <c r="G31" s="109">
        <f t="shared" si="2"/>
        <v>71</v>
      </c>
      <c r="H31" s="109" t="str">
        <f t="shared" si="3"/>
        <v>KHÁ</v>
      </c>
      <c r="I31" s="112"/>
    </row>
    <row r="32" spans="1:9" s="12" customFormat="1" ht="15" customHeight="1" x14ac:dyDescent="0.2">
      <c r="A32" s="51"/>
      <c r="B32" s="52"/>
      <c r="C32" s="53"/>
      <c r="D32" s="53"/>
      <c r="E32" s="65"/>
      <c r="F32" s="65"/>
      <c r="G32" s="65"/>
      <c r="H32" s="65"/>
      <c r="I32" s="65"/>
    </row>
    <row r="33" spans="1:9" ht="24.95" customHeight="1" thickBot="1" x14ac:dyDescent="0.35">
      <c r="C33" s="102" t="s">
        <v>15</v>
      </c>
      <c r="D33" s="102"/>
      <c r="E33" s="102"/>
      <c r="F33" s="102"/>
      <c r="G33" s="102"/>
      <c r="H33" s="102"/>
      <c r="I33" s="102"/>
    </row>
    <row r="34" spans="1:9" ht="20.100000000000001" customHeight="1" x14ac:dyDescent="0.25">
      <c r="C34" s="94" t="s">
        <v>16</v>
      </c>
      <c r="D34" s="27"/>
      <c r="E34" s="96" t="s">
        <v>10</v>
      </c>
      <c r="F34" s="97"/>
      <c r="G34" s="98" t="s">
        <v>11</v>
      </c>
      <c r="H34" s="99"/>
      <c r="I34" s="100" t="s">
        <v>12</v>
      </c>
    </row>
    <row r="35" spans="1:9" s="12" customFormat="1" ht="20.100000000000001" customHeight="1" x14ac:dyDescent="0.2">
      <c r="C35" s="95"/>
      <c r="D35" s="28"/>
      <c r="E35" s="13" t="s">
        <v>17</v>
      </c>
      <c r="F35" s="16" t="s">
        <v>18</v>
      </c>
      <c r="G35" s="13" t="s">
        <v>17</v>
      </c>
      <c r="H35" s="16" t="s">
        <v>18</v>
      </c>
      <c r="I35" s="101"/>
    </row>
    <row r="36" spans="1:9" ht="20.100000000000001" customHeight="1" x14ac:dyDescent="0.25">
      <c r="C36" s="34" t="s">
        <v>19</v>
      </c>
      <c r="D36" s="60"/>
      <c r="E36" s="50">
        <f>COUNTIF($F$12:$F$31,"XUẤT SẮC")</f>
        <v>0</v>
      </c>
      <c r="F36" s="105">
        <f>ROUND(E36/20*100,1)</f>
        <v>0</v>
      </c>
      <c r="G36" s="50">
        <f>COUNTIF($H$12:$H$31,"XUẤT SẮC")</f>
        <v>0</v>
      </c>
      <c r="H36" s="105">
        <f>ROUND(G36/20*100,1)</f>
        <v>0</v>
      </c>
      <c r="I36" s="20"/>
    </row>
    <row r="37" spans="1:9" ht="20.100000000000001" customHeight="1" x14ac:dyDescent="0.25">
      <c r="C37" s="34" t="s">
        <v>20</v>
      </c>
      <c r="D37" s="60"/>
      <c r="E37" s="50">
        <f>COUNTIF($F$12:$F$31,"TỐT")</f>
        <v>1</v>
      </c>
      <c r="F37" s="105">
        <f t="shared" ref="F37:F41" si="4">ROUND(E37/20*100,1)</f>
        <v>5</v>
      </c>
      <c r="G37" s="50">
        <f>COUNTIF($H$12:$H$31,"TỐT")</f>
        <v>1</v>
      </c>
      <c r="H37" s="105">
        <f t="shared" ref="H37:H41" si="5">ROUND(G37/20*100,1)</f>
        <v>5</v>
      </c>
      <c r="I37" s="20"/>
    </row>
    <row r="38" spans="1:9" ht="20.100000000000001" customHeight="1" x14ac:dyDescent="0.25">
      <c r="C38" s="34" t="s">
        <v>21</v>
      </c>
      <c r="D38" s="60"/>
      <c r="E38" s="50">
        <f>COUNTIF($F$12:$F$31,"KHÁ")</f>
        <v>16</v>
      </c>
      <c r="F38" s="105">
        <f t="shared" si="4"/>
        <v>80</v>
      </c>
      <c r="G38" s="50">
        <f>COUNTIF($H$12:$H$31,"KHÁ")</f>
        <v>16</v>
      </c>
      <c r="H38" s="105">
        <f t="shared" si="5"/>
        <v>80</v>
      </c>
      <c r="I38" s="20"/>
    </row>
    <row r="39" spans="1:9" ht="20.100000000000001" customHeight="1" x14ac:dyDescent="0.25">
      <c r="C39" s="34" t="s">
        <v>23</v>
      </c>
      <c r="D39" s="60"/>
      <c r="E39" s="50">
        <f>COUNTIF($F$12:$F$31,"TB")</f>
        <v>1</v>
      </c>
      <c r="F39" s="105">
        <f t="shared" si="4"/>
        <v>5</v>
      </c>
      <c r="G39" s="50">
        <f>COUNTIF($H$12:$H$31,"TB")</f>
        <v>1</v>
      </c>
      <c r="H39" s="105">
        <f t="shared" si="5"/>
        <v>5</v>
      </c>
      <c r="I39" s="20"/>
    </row>
    <row r="40" spans="1:9" ht="20.100000000000001" customHeight="1" x14ac:dyDescent="0.25">
      <c r="C40" s="34" t="s">
        <v>24</v>
      </c>
      <c r="D40" s="60"/>
      <c r="E40" s="50">
        <f>COUNTIF($F$12:$F$31,"YẾU")</f>
        <v>2</v>
      </c>
      <c r="F40" s="105">
        <f t="shared" si="4"/>
        <v>10</v>
      </c>
      <c r="G40" s="50">
        <f>COUNTIF($H$12:$H$31,"YẾU")</f>
        <v>2</v>
      </c>
      <c r="H40" s="105">
        <f t="shared" si="5"/>
        <v>10</v>
      </c>
      <c r="I40" s="20"/>
    </row>
    <row r="41" spans="1:9" ht="20.100000000000001" customHeight="1" thickBot="1" x14ac:dyDescent="0.3">
      <c r="C41" s="35" t="s">
        <v>34</v>
      </c>
      <c r="D41" s="29"/>
      <c r="E41" s="108">
        <f>COUNTIF($F$12:$F$31,"Không xếp loại")</f>
        <v>0</v>
      </c>
      <c r="F41" s="73">
        <f t="shared" si="4"/>
        <v>0</v>
      </c>
      <c r="G41" s="108">
        <f>COUNTIF($H$12:$H$31,"Không xếp loại")</f>
        <v>0</v>
      </c>
      <c r="H41" s="73">
        <f t="shared" si="5"/>
        <v>0</v>
      </c>
      <c r="I41" s="24"/>
    </row>
    <row r="42" spans="1:9" ht="15" customHeight="1" x14ac:dyDescent="0.25">
      <c r="C42" s="25"/>
      <c r="D42" s="25"/>
    </row>
    <row r="43" spans="1:9" ht="18.95" customHeight="1" x14ac:dyDescent="0.25">
      <c r="E43" s="92" t="s">
        <v>32</v>
      </c>
      <c r="F43" s="92"/>
      <c r="G43" s="92"/>
      <c r="H43" s="92"/>
      <c r="I43" s="92"/>
    </row>
    <row r="44" spans="1:9" ht="18.95" customHeight="1" x14ac:dyDescent="0.25">
      <c r="A44" s="76" t="s">
        <v>11</v>
      </c>
      <c r="B44" s="76"/>
      <c r="C44" s="76"/>
      <c r="D44" s="76" t="s">
        <v>10</v>
      </c>
      <c r="E44" s="76"/>
      <c r="F44" s="76"/>
      <c r="G44" s="76"/>
      <c r="H44" s="76" t="s">
        <v>26</v>
      </c>
      <c r="I44" s="76"/>
    </row>
    <row r="45" spans="1:9" ht="18.95" customHeight="1" x14ac:dyDescent="0.25"/>
    <row r="46" spans="1:9" ht="18.95" customHeight="1" x14ac:dyDescent="0.25"/>
    <row r="47" spans="1:9" ht="18.95" customHeight="1" x14ac:dyDescent="0.25"/>
    <row r="48" spans="1:9" ht="18.95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44:C44"/>
    <mergeCell ref="D44:G44"/>
    <mergeCell ref="H44:I44"/>
    <mergeCell ref="C33:I33"/>
    <mergeCell ref="C34:C35"/>
    <mergeCell ref="E34:F34"/>
    <mergeCell ref="G34:H34"/>
    <mergeCell ref="I34:I35"/>
    <mergeCell ref="E43:I43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7"/>
  <sheetViews>
    <sheetView tabSelected="1" view="pageBreakPreview" zoomScaleNormal="100" workbookViewId="0">
      <selection activeCell="C14" sqref="C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7.100000000000001" customHeight="1" x14ac:dyDescent="0.25">
      <c r="I1" s="2" t="s">
        <v>4</v>
      </c>
    </row>
    <row r="2" spans="1:20" ht="17.100000000000001" customHeight="1" x14ac:dyDescent="0.25">
      <c r="A2" s="79" t="s">
        <v>30</v>
      </c>
      <c r="B2" s="79"/>
      <c r="C2" s="79"/>
      <c r="D2" s="79"/>
      <c r="E2" s="80" t="s">
        <v>5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6" t="s">
        <v>2</v>
      </c>
      <c r="B3" s="76"/>
      <c r="C3" s="76"/>
      <c r="D3" s="76"/>
      <c r="E3" s="81" t="s">
        <v>6</v>
      </c>
      <c r="F3" s="81"/>
      <c r="G3" s="81"/>
      <c r="H3" s="81"/>
      <c r="I3" s="8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6" t="s">
        <v>3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8" t="s">
        <v>7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8" t="s">
        <v>35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2" t="s">
        <v>906</v>
      </c>
      <c r="B8" s="82"/>
      <c r="C8" s="82"/>
      <c r="D8" s="82"/>
      <c r="E8" s="82"/>
      <c r="F8" s="82"/>
      <c r="G8" s="82"/>
      <c r="H8" s="82"/>
      <c r="I8" s="8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3" t="s">
        <v>8</v>
      </c>
      <c r="B10" s="121" t="s">
        <v>938</v>
      </c>
      <c r="C10" s="85" t="s">
        <v>9</v>
      </c>
      <c r="D10" s="86"/>
      <c r="E10" s="89" t="s">
        <v>10</v>
      </c>
      <c r="F10" s="90"/>
      <c r="G10" s="89" t="s">
        <v>11</v>
      </c>
      <c r="H10" s="90"/>
      <c r="I10" s="91" t="s">
        <v>12</v>
      </c>
    </row>
    <row r="11" spans="1:20" s="12" customFormat="1" ht="30" customHeight="1" x14ac:dyDescent="0.2">
      <c r="A11" s="84"/>
      <c r="B11" s="122"/>
      <c r="C11" s="87"/>
      <c r="D11" s="88"/>
      <c r="E11" s="13" t="s">
        <v>13</v>
      </c>
      <c r="F11" s="13" t="s">
        <v>14</v>
      </c>
      <c r="G11" s="13" t="s">
        <v>13</v>
      </c>
      <c r="H11" s="13" t="s">
        <v>14</v>
      </c>
      <c r="I11" s="84"/>
    </row>
    <row r="12" spans="1:20" s="12" customFormat="1" ht="20.100000000000001" customHeight="1" x14ac:dyDescent="0.2">
      <c r="A12" s="109">
        <v>1</v>
      </c>
      <c r="B12" s="110" t="s">
        <v>842</v>
      </c>
      <c r="C12" s="106" t="s">
        <v>480</v>
      </c>
      <c r="D12" s="107" t="s">
        <v>39</v>
      </c>
      <c r="E12" s="109">
        <v>71</v>
      </c>
      <c r="F12" s="109" t="str">
        <f t="shared" ref="F12:H12" si="0">IF(E12&lt;50,"YẾU",IF(E12&lt;70,"TB",IF(E12&lt;80,"KHÁ",IF(E12&lt;90,"TỐT","XUẤT SẮC"))))</f>
        <v>KHÁ</v>
      </c>
      <c r="G12" s="109">
        <f>E12</f>
        <v>71</v>
      </c>
      <c r="H12" s="109" t="str">
        <f t="shared" si="0"/>
        <v>KHÁ</v>
      </c>
      <c r="I12" s="111"/>
    </row>
    <row r="13" spans="1:20" s="12" customFormat="1" ht="20.100000000000001" customHeight="1" x14ac:dyDescent="0.2">
      <c r="A13" s="109">
        <v>2</v>
      </c>
      <c r="B13" s="110" t="s">
        <v>843</v>
      </c>
      <c r="C13" s="106" t="s">
        <v>41</v>
      </c>
      <c r="D13" s="107" t="s">
        <v>42</v>
      </c>
      <c r="E13" s="109">
        <v>71</v>
      </c>
      <c r="F13" s="109" t="str">
        <f t="shared" ref="F13:F50" si="1">IF(E13&lt;50,"YẾU",IF(E13&lt;70,"TB",IF(E13&lt;80,"KHÁ",IF(E13&lt;90,"TỐT","XUẤT SẮC"))))</f>
        <v>KHÁ</v>
      </c>
      <c r="G13" s="109">
        <f t="shared" ref="G13:G50" si="2">E13</f>
        <v>71</v>
      </c>
      <c r="H13" s="109" t="str">
        <f t="shared" ref="H13:H50" si="3">IF(G13&lt;50,"YẾU",IF(G13&lt;70,"TB",IF(G13&lt;80,"KHÁ",IF(G13&lt;90,"TỐT","XUẤT SẮC"))))</f>
        <v>KHÁ</v>
      </c>
      <c r="I13" s="111"/>
    </row>
    <row r="14" spans="1:20" s="12" customFormat="1" ht="20.100000000000001" customHeight="1" x14ac:dyDescent="0.2">
      <c r="A14" s="109">
        <v>3</v>
      </c>
      <c r="B14" s="110" t="s">
        <v>844</v>
      </c>
      <c r="C14" s="106" t="s">
        <v>87</v>
      </c>
      <c r="D14" s="107" t="s">
        <v>42</v>
      </c>
      <c r="E14" s="109">
        <v>71</v>
      </c>
      <c r="F14" s="109" t="str">
        <f t="shared" si="1"/>
        <v>KHÁ</v>
      </c>
      <c r="G14" s="109">
        <f t="shared" si="2"/>
        <v>71</v>
      </c>
      <c r="H14" s="109" t="str">
        <f t="shared" si="3"/>
        <v>KHÁ</v>
      </c>
      <c r="I14" s="113"/>
    </row>
    <row r="15" spans="1:20" s="12" customFormat="1" ht="20.100000000000001" customHeight="1" x14ac:dyDescent="0.2">
      <c r="A15" s="109">
        <v>4</v>
      </c>
      <c r="B15" s="110" t="s">
        <v>845</v>
      </c>
      <c r="C15" s="106" t="s">
        <v>846</v>
      </c>
      <c r="D15" s="107" t="s">
        <v>44</v>
      </c>
      <c r="E15" s="109">
        <v>71</v>
      </c>
      <c r="F15" s="109" t="str">
        <f t="shared" si="1"/>
        <v>KHÁ</v>
      </c>
      <c r="G15" s="109">
        <f t="shared" si="2"/>
        <v>71</v>
      </c>
      <c r="H15" s="109" t="str">
        <f t="shared" si="3"/>
        <v>KHÁ</v>
      </c>
      <c r="I15" s="111"/>
    </row>
    <row r="16" spans="1:20" s="12" customFormat="1" ht="20.100000000000001" customHeight="1" x14ac:dyDescent="0.2">
      <c r="A16" s="109">
        <v>5</v>
      </c>
      <c r="B16" s="110" t="s">
        <v>847</v>
      </c>
      <c r="C16" s="106" t="s">
        <v>848</v>
      </c>
      <c r="D16" s="107" t="s">
        <v>44</v>
      </c>
      <c r="E16" s="109">
        <v>71</v>
      </c>
      <c r="F16" s="109" t="str">
        <f t="shared" si="1"/>
        <v>KHÁ</v>
      </c>
      <c r="G16" s="109">
        <f t="shared" si="2"/>
        <v>71</v>
      </c>
      <c r="H16" s="109" t="str">
        <f t="shared" si="3"/>
        <v>KHÁ</v>
      </c>
      <c r="I16" s="111"/>
    </row>
    <row r="17" spans="1:9" s="12" customFormat="1" ht="20.100000000000001" customHeight="1" x14ac:dyDescent="0.2">
      <c r="A17" s="109">
        <v>6</v>
      </c>
      <c r="B17" s="110" t="s">
        <v>849</v>
      </c>
      <c r="C17" s="106" t="s">
        <v>327</v>
      </c>
      <c r="D17" s="107" t="s">
        <v>44</v>
      </c>
      <c r="E17" s="109">
        <v>71</v>
      </c>
      <c r="F17" s="109" t="str">
        <f t="shared" si="1"/>
        <v>KHÁ</v>
      </c>
      <c r="G17" s="109">
        <f t="shared" si="2"/>
        <v>71</v>
      </c>
      <c r="H17" s="109" t="str">
        <f t="shared" si="3"/>
        <v>KHÁ</v>
      </c>
      <c r="I17" s="111"/>
    </row>
    <row r="18" spans="1:9" s="12" customFormat="1" ht="20.100000000000001" customHeight="1" x14ac:dyDescent="0.2">
      <c r="A18" s="109">
        <v>7</v>
      </c>
      <c r="B18" s="110" t="s">
        <v>850</v>
      </c>
      <c r="C18" s="106" t="s">
        <v>851</v>
      </c>
      <c r="D18" s="107" t="s">
        <v>58</v>
      </c>
      <c r="E18" s="109">
        <v>71</v>
      </c>
      <c r="F18" s="109" t="str">
        <f t="shared" si="1"/>
        <v>KHÁ</v>
      </c>
      <c r="G18" s="109">
        <f t="shared" si="2"/>
        <v>71</v>
      </c>
      <c r="H18" s="109" t="str">
        <f t="shared" si="3"/>
        <v>KHÁ</v>
      </c>
      <c r="I18" s="111"/>
    </row>
    <row r="19" spans="1:9" s="12" customFormat="1" ht="20.100000000000001" customHeight="1" x14ac:dyDescent="0.2">
      <c r="A19" s="109">
        <v>8</v>
      </c>
      <c r="B19" s="110" t="s">
        <v>852</v>
      </c>
      <c r="C19" s="106" t="s">
        <v>853</v>
      </c>
      <c r="D19" s="107" t="s">
        <v>58</v>
      </c>
      <c r="E19" s="109">
        <v>71</v>
      </c>
      <c r="F19" s="109" t="str">
        <f t="shared" si="1"/>
        <v>KHÁ</v>
      </c>
      <c r="G19" s="109">
        <f t="shared" si="2"/>
        <v>71</v>
      </c>
      <c r="H19" s="109" t="str">
        <f t="shared" si="3"/>
        <v>KHÁ</v>
      </c>
      <c r="I19" s="111"/>
    </row>
    <row r="20" spans="1:9" s="12" customFormat="1" ht="20.100000000000001" customHeight="1" x14ac:dyDescent="0.2">
      <c r="A20" s="109">
        <v>9</v>
      </c>
      <c r="B20" s="110" t="s">
        <v>854</v>
      </c>
      <c r="C20" s="106" t="s">
        <v>855</v>
      </c>
      <c r="D20" s="107" t="s">
        <v>306</v>
      </c>
      <c r="E20" s="109">
        <v>71</v>
      </c>
      <c r="F20" s="109" t="str">
        <f t="shared" si="1"/>
        <v>KHÁ</v>
      </c>
      <c r="G20" s="109">
        <f t="shared" si="2"/>
        <v>71</v>
      </c>
      <c r="H20" s="109" t="str">
        <f t="shared" si="3"/>
        <v>KHÁ</v>
      </c>
      <c r="I20" s="111"/>
    </row>
    <row r="21" spans="1:9" s="12" customFormat="1" ht="20.100000000000001" customHeight="1" x14ac:dyDescent="0.2">
      <c r="A21" s="109">
        <v>10</v>
      </c>
      <c r="B21" s="110" t="s">
        <v>856</v>
      </c>
      <c r="C21" s="106" t="s">
        <v>65</v>
      </c>
      <c r="D21" s="107" t="s">
        <v>306</v>
      </c>
      <c r="E21" s="109">
        <v>71</v>
      </c>
      <c r="F21" s="109" t="str">
        <f t="shared" si="1"/>
        <v>KHÁ</v>
      </c>
      <c r="G21" s="109">
        <f t="shared" si="2"/>
        <v>71</v>
      </c>
      <c r="H21" s="109" t="str">
        <f t="shared" si="3"/>
        <v>KHÁ</v>
      </c>
      <c r="I21" s="111"/>
    </row>
    <row r="22" spans="1:9" s="12" customFormat="1" ht="20.100000000000001" customHeight="1" x14ac:dyDescent="0.2">
      <c r="A22" s="109">
        <v>11</v>
      </c>
      <c r="B22" s="110" t="s">
        <v>857</v>
      </c>
      <c r="C22" s="106" t="s">
        <v>858</v>
      </c>
      <c r="D22" s="107" t="s">
        <v>306</v>
      </c>
      <c r="E22" s="109">
        <v>71</v>
      </c>
      <c r="F22" s="109" t="str">
        <f t="shared" si="1"/>
        <v>KHÁ</v>
      </c>
      <c r="G22" s="109">
        <f t="shared" si="2"/>
        <v>71</v>
      </c>
      <c r="H22" s="109" t="str">
        <f t="shared" si="3"/>
        <v>KHÁ</v>
      </c>
      <c r="I22" s="111"/>
    </row>
    <row r="23" spans="1:9" s="12" customFormat="1" ht="20.100000000000001" customHeight="1" x14ac:dyDescent="0.2">
      <c r="A23" s="109">
        <v>12</v>
      </c>
      <c r="B23" s="110" t="s">
        <v>859</v>
      </c>
      <c r="C23" s="106" t="s">
        <v>860</v>
      </c>
      <c r="D23" s="107" t="s">
        <v>861</v>
      </c>
      <c r="E23" s="109">
        <v>71</v>
      </c>
      <c r="F23" s="109" t="str">
        <f t="shared" si="1"/>
        <v>KHÁ</v>
      </c>
      <c r="G23" s="109">
        <f t="shared" si="2"/>
        <v>71</v>
      </c>
      <c r="H23" s="109" t="str">
        <f t="shared" si="3"/>
        <v>KHÁ</v>
      </c>
      <c r="I23" s="113"/>
    </row>
    <row r="24" spans="1:9" s="12" customFormat="1" ht="20.100000000000001" customHeight="1" x14ac:dyDescent="0.2">
      <c r="A24" s="109">
        <v>13</v>
      </c>
      <c r="B24" s="110" t="s">
        <v>862</v>
      </c>
      <c r="C24" s="106" t="s">
        <v>863</v>
      </c>
      <c r="D24" s="107" t="s">
        <v>72</v>
      </c>
      <c r="E24" s="109">
        <v>70</v>
      </c>
      <c r="F24" s="109" t="str">
        <f t="shared" si="1"/>
        <v>KHÁ</v>
      </c>
      <c r="G24" s="109">
        <f t="shared" si="2"/>
        <v>70</v>
      </c>
      <c r="H24" s="109" t="str">
        <f t="shared" si="3"/>
        <v>KHÁ</v>
      </c>
      <c r="I24" s="111"/>
    </row>
    <row r="25" spans="1:9" s="12" customFormat="1" ht="20.100000000000001" customHeight="1" x14ac:dyDescent="0.2">
      <c r="A25" s="109">
        <v>14</v>
      </c>
      <c r="B25" s="110" t="s">
        <v>864</v>
      </c>
      <c r="C25" s="106" t="s">
        <v>79</v>
      </c>
      <c r="D25" s="107" t="s">
        <v>391</v>
      </c>
      <c r="E25" s="109">
        <v>70</v>
      </c>
      <c r="F25" s="109" t="str">
        <f t="shared" si="1"/>
        <v>KHÁ</v>
      </c>
      <c r="G25" s="109">
        <f t="shared" si="2"/>
        <v>70</v>
      </c>
      <c r="H25" s="109" t="str">
        <f t="shared" si="3"/>
        <v>KHÁ</v>
      </c>
      <c r="I25" s="111"/>
    </row>
    <row r="26" spans="1:9" s="12" customFormat="1" ht="20.100000000000001" customHeight="1" x14ac:dyDescent="0.2">
      <c r="A26" s="109">
        <v>15</v>
      </c>
      <c r="B26" s="110" t="s">
        <v>865</v>
      </c>
      <c r="C26" s="106" t="s">
        <v>866</v>
      </c>
      <c r="D26" s="107" t="s">
        <v>77</v>
      </c>
      <c r="E26" s="109">
        <v>70</v>
      </c>
      <c r="F26" s="109" t="str">
        <f t="shared" si="1"/>
        <v>KHÁ</v>
      </c>
      <c r="G26" s="109">
        <f t="shared" si="2"/>
        <v>70</v>
      </c>
      <c r="H26" s="109" t="str">
        <f t="shared" si="3"/>
        <v>KHÁ</v>
      </c>
      <c r="I26" s="111"/>
    </row>
    <row r="27" spans="1:9" s="12" customFormat="1" ht="20.100000000000001" customHeight="1" x14ac:dyDescent="0.2">
      <c r="A27" s="109">
        <v>16</v>
      </c>
      <c r="B27" s="110" t="s">
        <v>867</v>
      </c>
      <c r="C27" s="106" t="s">
        <v>831</v>
      </c>
      <c r="D27" s="107" t="s">
        <v>77</v>
      </c>
      <c r="E27" s="109">
        <v>45</v>
      </c>
      <c r="F27" s="109" t="str">
        <f t="shared" si="1"/>
        <v>YẾU</v>
      </c>
      <c r="G27" s="109">
        <f t="shared" si="2"/>
        <v>45</v>
      </c>
      <c r="H27" s="109" t="str">
        <f t="shared" si="3"/>
        <v>YẾU</v>
      </c>
      <c r="I27" s="111" t="s">
        <v>936</v>
      </c>
    </row>
    <row r="28" spans="1:9" s="12" customFormat="1" ht="20.100000000000001" customHeight="1" x14ac:dyDescent="0.2">
      <c r="A28" s="109">
        <v>17</v>
      </c>
      <c r="B28" s="110" t="s">
        <v>868</v>
      </c>
      <c r="C28" s="106" t="s">
        <v>869</v>
      </c>
      <c r="D28" s="107" t="s">
        <v>77</v>
      </c>
      <c r="E28" s="109">
        <v>71</v>
      </c>
      <c r="F28" s="109" t="str">
        <f t="shared" si="1"/>
        <v>KHÁ</v>
      </c>
      <c r="G28" s="109">
        <f t="shared" si="2"/>
        <v>71</v>
      </c>
      <c r="H28" s="109" t="str">
        <f t="shared" si="3"/>
        <v>KHÁ</v>
      </c>
      <c r="I28" s="111"/>
    </row>
    <row r="29" spans="1:9" s="12" customFormat="1" ht="20.100000000000001" customHeight="1" x14ac:dyDescent="0.2">
      <c r="A29" s="109">
        <v>18</v>
      </c>
      <c r="B29" s="110" t="s">
        <v>870</v>
      </c>
      <c r="C29" s="106" t="s">
        <v>871</v>
      </c>
      <c r="D29" s="107" t="s">
        <v>872</v>
      </c>
      <c r="E29" s="109">
        <v>71</v>
      </c>
      <c r="F29" s="109" t="str">
        <f t="shared" si="1"/>
        <v>KHÁ</v>
      </c>
      <c r="G29" s="109">
        <f t="shared" si="2"/>
        <v>71</v>
      </c>
      <c r="H29" s="109" t="str">
        <f t="shared" si="3"/>
        <v>KHÁ</v>
      </c>
      <c r="I29" s="111"/>
    </row>
    <row r="30" spans="1:9" s="12" customFormat="1" ht="20.100000000000001" customHeight="1" x14ac:dyDescent="0.2">
      <c r="A30" s="109">
        <v>19</v>
      </c>
      <c r="B30" s="110" t="s">
        <v>873</v>
      </c>
      <c r="C30" s="106" t="s">
        <v>336</v>
      </c>
      <c r="D30" s="107" t="s">
        <v>80</v>
      </c>
      <c r="E30" s="109">
        <v>71</v>
      </c>
      <c r="F30" s="109" t="str">
        <f t="shared" si="1"/>
        <v>KHÁ</v>
      </c>
      <c r="G30" s="109">
        <f t="shared" si="2"/>
        <v>71</v>
      </c>
      <c r="H30" s="109" t="str">
        <f t="shared" si="3"/>
        <v>KHÁ</v>
      </c>
      <c r="I30" s="111"/>
    </row>
    <row r="31" spans="1:9" s="12" customFormat="1" ht="20.100000000000001" customHeight="1" x14ac:dyDescent="0.2">
      <c r="A31" s="109">
        <v>20</v>
      </c>
      <c r="B31" s="110" t="s">
        <v>874</v>
      </c>
      <c r="C31" s="106" t="s">
        <v>41</v>
      </c>
      <c r="D31" s="107" t="s">
        <v>85</v>
      </c>
      <c r="E31" s="109">
        <v>71</v>
      </c>
      <c r="F31" s="109" t="str">
        <f t="shared" si="1"/>
        <v>KHÁ</v>
      </c>
      <c r="G31" s="109">
        <f t="shared" si="2"/>
        <v>71</v>
      </c>
      <c r="H31" s="109" t="str">
        <f t="shared" si="3"/>
        <v>KHÁ</v>
      </c>
      <c r="I31" s="111"/>
    </row>
    <row r="32" spans="1:9" s="12" customFormat="1" ht="20.100000000000001" customHeight="1" x14ac:dyDescent="0.2">
      <c r="A32" s="109">
        <v>21</v>
      </c>
      <c r="B32" s="110" t="s">
        <v>875</v>
      </c>
      <c r="C32" s="106" t="s">
        <v>318</v>
      </c>
      <c r="D32" s="107" t="s">
        <v>203</v>
      </c>
      <c r="E32" s="109">
        <v>71</v>
      </c>
      <c r="F32" s="109" t="str">
        <f t="shared" si="1"/>
        <v>KHÁ</v>
      </c>
      <c r="G32" s="109">
        <f t="shared" si="2"/>
        <v>71</v>
      </c>
      <c r="H32" s="109" t="str">
        <f t="shared" si="3"/>
        <v>KHÁ</v>
      </c>
      <c r="I32" s="111"/>
    </row>
    <row r="33" spans="1:9" s="12" customFormat="1" ht="20.100000000000001" customHeight="1" x14ac:dyDescent="0.2">
      <c r="A33" s="109">
        <v>22</v>
      </c>
      <c r="B33" s="110" t="s">
        <v>876</v>
      </c>
      <c r="C33" s="106" t="s">
        <v>512</v>
      </c>
      <c r="D33" s="107" t="s">
        <v>206</v>
      </c>
      <c r="E33" s="109">
        <v>100</v>
      </c>
      <c r="F33" s="115" t="str">
        <f t="shared" si="1"/>
        <v>XUẤT SẮC</v>
      </c>
      <c r="G33" s="109">
        <f t="shared" si="2"/>
        <v>100</v>
      </c>
      <c r="H33" s="115" t="str">
        <f t="shared" si="3"/>
        <v>XUẤT SẮC</v>
      </c>
      <c r="I33" s="111"/>
    </row>
    <row r="34" spans="1:9" s="12" customFormat="1" ht="20.100000000000001" customHeight="1" x14ac:dyDescent="0.2">
      <c r="A34" s="109">
        <v>23</v>
      </c>
      <c r="B34" s="110" t="s">
        <v>877</v>
      </c>
      <c r="C34" s="106" t="s">
        <v>170</v>
      </c>
      <c r="D34" s="107" t="s">
        <v>106</v>
      </c>
      <c r="E34" s="109">
        <v>71</v>
      </c>
      <c r="F34" s="109" t="str">
        <f t="shared" si="1"/>
        <v>KHÁ</v>
      </c>
      <c r="G34" s="109">
        <f t="shared" si="2"/>
        <v>71</v>
      </c>
      <c r="H34" s="109" t="str">
        <f t="shared" si="3"/>
        <v>KHÁ</v>
      </c>
      <c r="I34" s="111"/>
    </row>
    <row r="35" spans="1:9" s="12" customFormat="1" ht="20.100000000000001" customHeight="1" x14ac:dyDescent="0.2">
      <c r="A35" s="109">
        <v>24</v>
      </c>
      <c r="B35" s="110" t="s">
        <v>878</v>
      </c>
      <c r="C35" s="106" t="s">
        <v>558</v>
      </c>
      <c r="D35" s="107" t="s">
        <v>217</v>
      </c>
      <c r="E35" s="109">
        <v>71</v>
      </c>
      <c r="F35" s="109" t="str">
        <f t="shared" si="1"/>
        <v>KHÁ</v>
      </c>
      <c r="G35" s="109">
        <f t="shared" si="2"/>
        <v>71</v>
      </c>
      <c r="H35" s="109" t="str">
        <f t="shared" si="3"/>
        <v>KHÁ</v>
      </c>
      <c r="I35" s="111"/>
    </row>
    <row r="36" spans="1:9" s="12" customFormat="1" ht="20.100000000000001" customHeight="1" x14ac:dyDescent="0.2">
      <c r="A36" s="109">
        <v>25</v>
      </c>
      <c r="B36" s="110" t="s">
        <v>879</v>
      </c>
      <c r="C36" s="106" t="s">
        <v>880</v>
      </c>
      <c r="D36" s="107" t="s">
        <v>881</v>
      </c>
      <c r="E36" s="109">
        <v>71</v>
      </c>
      <c r="F36" s="109" t="str">
        <f t="shared" si="1"/>
        <v>KHÁ</v>
      </c>
      <c r="G36" s="109">
        <f t="shared" si="2"/>
        <v>71</v>
      </c>
      <c r="H36" s="109" t="str">
        <f t="shared" si="3"/>
        <v>KHÁ</v>
      </c>
      <c r="I36" s="111"/>
    </row>
    <row r="37" spans="1:9" s="12" customFormat="1" ht="20.100000000000001" customHeight="1" x14ac:dyDescent="0.2">
      <c r="A37" s="109">
        <v>26</v>
      </c>
      <c r="B37" s="110" t="s">
        <v>882</v>
      </c>
      <c r="C37" s="106" t="s">
        <v>883</v>
      </c>
      <c r="D37" s="107" t="s">
        <v>401</v>
      </c>
      <c r="E37" s="109">
        <v>71</v>
      </c>
      <c r="F37" s="109" t="str">
        <f t="shared" si="1"/>
        <v>KHÁ</v>
      </c>
      <c r="G37" s="109">
        <f t="shared" si="2"/>
        <v>71</v>
      </c>
      <c r="H37" s="109" t="str">
        <f t="shared" si="3"/>
        <v>KHÁ</v>
      </c>
      <c r="I37" s="111"/>
    </row>
    <row r="38" spans="1:9" s="12" customFormat="1" ht="20.100000000000001" customHeight="1" x14ac:dyDescent="0.2">
      <c r="A38" s="109">
        <v>27</v>
      </c>
      <c r="B38" s="110" t="s">
        <v>884</v>
      </c>
      <c r="C38" s="106" t="s">
        <v>38</v>
      </c>
      <c r="D38" s="107" t="s">
        <v>491</v>
      </c>
      <c r="E38" s="109">
        <v>76</v>
      </c>
      <c r="F38" s="109" t="str">
        <f t="shared" si="1"/>
        <v>KHÁ</v>
      </c>
      <c r="G38" s="109">
        <f t="shared" si="2"/>
        <v>76</v>
      </c>
      <c r="H38" s="109" t="str">
        <f t="shared" si="3"/>
        <v>KHÁ</v>
      </c>
      <c r="I38" s="114"/>
    </row>
    <row r="39" spans="1:9" s="12" customFormat="1" ht="20.100000000000001" customHeight="1" x14ac:dyDescent="0.2">
      <c r="A39" s="109">
        <v>28</v>
      </c>
      <c r="B39" s="110" t="s">
        <v>885</v>
      </c>
      <c r="C39" s="106" t="s">
        <v>117</v>
      </c>
      <c r="D39" s="107" t="s">
        <v>115</v>
      </c>
      <c r="E39" s="109">
        <v>71</v>
      </c>
      <c r="F39" s="109" t="str">
        <f t="shared" si="1"/>
        <v>KHÁ</v>
      </c>
      <c r="G39" s="109">
        <f t="shared" si="2"/>
        <v>71</v>
      </c>
      <c r="H39" s="109" t="str">
        <f t="shared" si="3"/>
        <v>KHÁ</v>
      </c>
      <c r="I39" s="111"/>
    </row>
    <row r="40" spans="1:9" s="12" customFormat="1" ht="20.100000000000001" customHeight="1" x14ac:dyDescent="0.2">
      <c r="A40" s="109">
        <v>29</v>
      </c>
      <c r="B40" s="110" t="s">
        <v>886</v>
      </c>
      <c r="C40" s="106" t="s">
        <v>887</v>
      </c>
      <c r="D40" s="107" t="s">
        <v>118</v>
      </c>
      <c r="E40" s="109">
        <v>70</v>
      </c>
      <c r="F40" s="109" t="str">
        <f t="shared" si="1"/>
        <v>KHÁ</v>
      </c>
      <c r="G40" s="109">
        <f t="shared" si="2"/>
        <v>70</v>
      </c>
      <c r="H40" s="109" t="str">
        <f t="shared" si="3"/>
        <v>KHÁ</v>
      </c>
      <c r="I40" s="113"/>
    </row>
    <row r="41" spans="1:9" s="12" customFormat="1" ht="20.100000000000001" customHeight="1" x14ac:dyDescent="0.2">
      <c r="A41" s="109">
        <v>30</v>
      </c>
      <c r="B41" s="110" t="s">
        <v>888</v>
      </c>
      <c r="C41" s="106" t="s">
        <v>889</v>
      </c>
      <c r="D41" s="107" t="s">
        <v>743</v>
      </c>
      <c r="E41" s="109">
        <v>45</v>
      </c>
      <c r="F41" s="109" t="str">
        <f t="shared" si="1"/>
        <v>YẾU</v>
      </c>
      <c r="G41" s="109">
        <f t="shared" si="2"/>
        <v>45</v>
      </c>
      <c r="H41" s="109" t="str">
        <f t="shared" si="3"/>
        <v>YẾU</v>
      </c>
      <c r="I41" s="111" t="s">
        <v>936</v>
      </c>
    </row>
    <row r="42" spans="1:9" s="12" customFormat="1" ht="20.100000000000001" customHeight="1" x14ac:dyDescent="0.2">
      <c r="A42" s="109">
        <v>31</v>
      </c>
      <c r="B42" s="110" t="s">
        <v>890</v>
      </c>
      <c r="C42" s="106" t="s">
        <v>891</v>
      </c>
      <c r="D42" s="107" t="s">
        <v>250</v>
      </c>
      <c r="E42" s="109">
        <v>77</v>
      </c>
      <c r="F42" s="109" t="str">
        <f t="shared" si="1"/>
        <v>KHÁ</v>
      </c>
      <c r="G42" s="109">
        <f t="shared" si="2"/>
        <v>77</v>
      </c>
      <c r="H42" s="109" t="str">
        <f t="shared" si="3"/>
        <v>KHÁ</v>
      </c>
      <c r="I42" s="111"/>
    </row>
    <row r="43" spans="1:9" s="12" customFormat="1" ht="20.100000000000001" customHeight="1" x14ac:dyDescent="0.2">
      <c r="A43" s="109">
        <v>32</v>
      </c>
      <c r="B43" s="110" t="s">
        <v>892</v>
      </c>
      <c r="C43" s="106" t="s">
        <v>443</v>
      </c>
      <c r="D43" s="107" t="s">
        <v>893</v>
      </c>
      <c r="E43" s="109">
        <v>71</v>
      </c>
      <c r="F43" s="109" t="str">
        <f t="shared" si="1"/>
        <v>KHÁ</v>
      </c>
      <c r="G43" s="109">
        <f t="shared" si="2"/>
        <v>71</v>
      </c>
      <c r="H43" s="109" t="str">
        <f t="shared" si="3"/>
        <v>KHÁ</v>
      </c>
      <c r="I43" s="111"/>
    </row>
    <row r="44" spans="1:9" s="12" customFormat="1" ht="20.100000000000001" customHeight="1" x14ac:dyDescent="0.2">
      <c r="A44" s="109">
        <v>33</v>
      </c>
      <c r="B44" s="110" t="s">
        <v>894</v>
      </c>
      <c r="C44" s="106" t="s">
        <v>336</v>
      </c>
      <c r="D44" s="107" t="s">
        <v>499</v>
      </c>
      <c r="E44" s="109">
        <v>71</v>
      </c>
      <c r="F44" s="109" t="str">
        <f t="shared" si="1"/>
        <v>KHÁ</v>
      </c>
      <c r="G44" s="109">
        <f t="shared" si="2"/>
        <v>71</v>
      </c>
      <c r="H44" s="109" t="str">
        <f t="shared" si="3"/>
        <v>KHÁ</v>
      </c>
      <c r="I44" s="111"/>
    </row>
    <row r="45" spans="1:9" s="12" customFormat="1" ht="20.100000000000001" customHeight="1" x14ac:dyDescent="0.2">
      <c r="A45" s="109">
        <v>34</v>
      </c>
      <c r="B45" s="110" t="s">
        <v>895</v>
      </c>
      <c r="C45" s="106" t="s">
        <v>258</v>
      </c>
      <c r="D45" s="107" t="s">
        <v>896</v>
      </c>
      <c r="E45" s="109">
        <v>70</v>
      </c>
      <c r="F45" s="109" t="str">
        <f t="shared" si="1"/>
        <v>KHÁ</v>
      </c>
      <c r="G45" s="109">
        <f t="shared" si="2"/>
        <v>70</v>
      </c>
      <c r="H45" s="109" t="str">
        <f t="shared" si="3"/>
        <v>KHÁ</v>
      </c>
      <c r="I45" s="111"/>
    </row>
    <row r="46" spans="1:9" s="12" customFormat="1" ht="20.100000000000001" customHeight="1" x14ac:dyDescent="0.2">
      <c r="A46" s="109">
        <v>35</v>
      </c>
      <c r="B46" s="110" t="s">
        <v>897</v>
      </c>
      <c r="C46" s="106" t="s">
        <v>336</v>
      </c>
      <c r="D46" s="107" t="s">
        <v>143</v>
      </c>
      <c r="E46" s="109">
        <v>70</v>
      </c>
      <c r="F46" s="109" t="str">
        <f t="shared" si="1"/>
        <v>KHÁ</v>
      </c>
      <c r="G46" s="109">
        <f t="shared" si="2"/>
        <v>70</v>
      </c>
      <c r="H46" s="109" t="str">
        <f t="shared" si="3"/>
        <v>KHÁ</v>
      </c>
      <c r="I46" s="111"/>
    </row>
    <row r="47" spans="1:9" s="12" customFormat="1" ht="20.100000000000001" customHeight="1" x14ac:dyDescent="0.2">
      <c r="A47" s="109">
        <v>36</v>
      </c>
      <c r="B47" s="110" t="s">
        <v>898</v>
      </c>
      <c r="C47" s="106" t="s">
        <v>899</v>
      </c>
      <c r="D47" s="107" t="s">
        <v>268</v>
      </c>
      <c r="E47" s="109">
        <v>67</v>
      </c>
      <c r="F47" s="109" t="str">
        <f t="shared" si="1"/>
        <v>TB</v>
      </c>
      <c r="G47" s="109">
        <f t="shared" si="2"/>
        <v>67</v>
      </c>
      <c r="H47" s="109" t="str">
        <f t="shared" si="3"/>
        <v>TB</v>
      </c>
      <c r="I47" s="111"/>
    </row>
    <row r="48" spans="1:9" s="12" customFormat="1" ht="20.100000000000001" customHeight="1" x14ac:dyDescent="0.2">
      <c r="A48" s="109">
        <v>37</v>
      </c>
      <c r="B48" s="110" t="s">
        <v>900</v>
      </c>
      <c r="C48" s="106" t="s">
        <v>728</v>
      </c>
      <c r="D48" s="107" t="s">
        <v>901</v>
      </c>
      <c r="E48" s="109">
        <v>71</v>
      </c>
      <c r="F48" s="109" t="str">
        <f t="shared" si="1"/>
        <v>KHÁ</v>
      </c>
      <c r="G48" s="109">
        <f t="shared" si="2"/>
        <v>71</v>
      </c>
      <c r="H48" s="109" t="str">
        <f t="shared" si="3"/>
        <v>KHÁ</v>
      </c>
      <c r="I48" s="111"/>
    </row>
    <row r="49" spans="1:9" s="12" customFormat="1" ht="20.100000000000001" customHeight="1" x14ac:dyDescent="0.2">
      <c r="A49" s="109">
        <v>38</v>
      </c>
      <c r="B49" s="110" t="s">
        <v>902</v>
      </c>
      <c r="C49" s="106" t="s">
        <v>41</v>
      </c>
      <c r="D49" s="107" t="s">
        <v>903</v>
      </c>
      <c r="E49" s="109">
        <v>45</v>
      </c>
      <c r="F49" s="109" t="str">
        <f t="shared" si="1"/>
        <v>YẾU</v>
      </c>
      <c r="G49" s="109">
        <f t="shared" si="2"/>
        <v>45</v>
      </c>
      <c r="H49" s="109" t="str">
        <f t="shared" si="3"/>
        <v>YẾU</v>
      </c>
      <c r="I49" s="111" t="s">
        <v>936</v>
      </c>
    </row>
    <row r="50" spans="1:9" s="12" customFormat="1" ht="20.100000000000001" customHeight="1" x14ac:dyDescent="0.2">
      <c r="A50" s="109">
        <v>39</v>
      </c>
      <c r="B50" s="110" t="s">
        <v>904</v>
      </c>
      <c r="C50" s="106" t="s">
        <v>905</v>
      </c>
      <c r="D50" s="107" t="s">
        <v>519</v>
      </c>
      <c r="E50" s="109">
        <v>71</v>
      </c>
      <c r="F50" s="109" t="str">
        <f t="shared" si="1"/>
        <v>KHÁ</v>
      </c>
      <c r="G50" s="109">
        <f t="shared" si="2"/>
        <v>71</v>
      </c>
      <c r="H50" s="109" t="str">
        <f t="shared" si="3"/>
        <v>KHÁ</v>
      </c>
      <c r="I50" s="112"/>
    </row>
    <row r="51" spans="1:9" ht="24.95" customHeight="1" thickBot="1" x14ac:dyDescent="0.35">
      <c r="C51" s="102" t="s">
        <v>15</v>
      </c>
      <c r="D51" s="102"/>
      <c r="E51" s="102"/>
      <c r="F51" s="102"/>
      <c r="G51" s="102"/>
      <c r="H51" s="102"/>
      <c r="I51" s="102"/>
    </row>
    <row r="52" spans="1:9" ht="24.95" customHeight="1" x14ac:dyDescent="0.25">
      <c r="C52" s="94" t="s">
        <v>16</v>
      </c>
      <c r="D52" s="27"/>
      <c r="E52" s="96" t="s">
        <v>10</v>
      </c>
      <c r="F52" s="97"/>
      <c r="G52" s="98" t="s">
        <v>11</v>
      </c>
      <c r="H52" s="99"/>
      <c r="I52" s="100" t="s">
        <v>12</v>
      </c>
    </row>
    <row r="53" spans="1:9" s="12" customFormat="1" ht="24.95" customHeight="1" x14ac:dyDescent="0.2">
      <c r="C53" s="95"/>
      <c r="D53" s="28"/>
      <c r="E53" s="13" t="s">
        <v>17</v>
      </c>
      <c r="F53" s="16" t="s">
        <v>18</v>
      </c>
      <c r="G53" s="13" t="s">
        <v>17</v>
      </c>
      <c r="H53" s="16" t="s">
        <v>18</v>
      </c>
      <c r="I53" s="101"/>
    </row>
    <row r="54" spans="1:9" ht="24.95" customHeight="1" x14ac:dyDescent="0.25">
      <c r="C54" s="34" t="s">
        <v>19</v>
      </c>
      <c r="D54" s="60"/>
      <c r="E54" s="50">
        <f>COUNTIF($F$12:$F$50,"XUẤT SẮC")</f>
        <v>1</v>
      </c>
      <c r="F54" s="105">
        <f>ROUND(E54/39*100,1)</f>
        <v>2.6</v>
      </c>
      <c r="G54" s="50">
        <f>COUNTIF($H$12:$H$50,"XUẤT SẮC")</f>
        <v>1</v>
      </c>
      <c r="H54" s="105">
        <f>ROUND(G54/39*100,1)</f>
        <v>2.6</v>
      </c>
      <c r="I54" s="20"/>
    </row>
    <row r="55" spans="1:9" ht="24.95" customHeight="1" x14ac:dyDescent="0.25">
      <c r="C55" s="34" t="s">
        <v>20</v>
      </c>
      <c r="D55" s="60"/>
      <c r="E55" s="50">
        <f>COUNTIF($F$12:$F$50,"TỐT")</f>
        <v>0</v>
      </c>
      <c r="F55" s="105">
        <f t="shared" ref="F55:F59" si="4">ROUND(E55/39*100,1)</f>
        <v>0</v>
      </c>
      <c r="G55" s="50">
        <f>COUNTIF($H$12:$H$50,"TỐT")</f>
        <v>0</v>
      </c>
      <c r="H55" s="105">
        <f t="shared" ref="H55:H59" si="5">ROUND(G55/39*100,1)</f>
        <v>0</v>
      </c>
      <c r="I55" s="20"/>
    </row>
    <row r="56" spans="1:9" ht="24.95" customHeight="1" x14ac:dyDescent="0.25">
      <c r="C56" s="34" t="s">
        <v>21</v>
      </c>
      <c r="D56" s="60"/>
      <c r="E56" s="50">
        <f>COUNTIF($F$12:$F$50,"KHÁ")</f>
        <v>34</v>
      </c>
      <c r="F56" s="105">
        <f t="shared" si="4"/>
        <v>87.2</v>
      </c>
      <c r="G56" s="50">
        <f>COUNTIF($H$12:$H$50,"KHÁ")</f>
        <v>34</v>
      </c>
      <c r="H56" s="105">
        <f t="shared" si="5"/>
        <v>87.2</v>
      </c>
      <c r="I56" s="20"/>
    </row>
    <row r="57" spans="1:9" ht="24.95" customHeight="1" x14ac:dyDescent="0.25">
      <c r="C57" s="34" t="s">
        <v>23</v>
      </c>
      <c r="D57" s="60"/>
      <c r="E57" s="50">
        <f>COUNTIF($F$12:$F$50,"TB")</f>
        <v>1</v>
      </c>
      <c r="F57" s="105">
        <f t="shared" si="4"/>
        <v>2.6</v>
      </c>
      <c r="G57" s="50">
        <f>COUNTIF($H$12:$H$50,"TB")</f>
        <v>1</v>
      </c>
      <c r="H57" s="105">
        <f t="shared" si="5"/>
        <v>2.6</v>
      </c>
      <c r="I57" s="20"/>
    </row>
    <row r="58" spans="1:9" ht="24.95" customHeight="1" x14ac:dyDescent="0.25">
      <c r="C58" s="34" t="s">
        <v>24</v>
      </c>
      <c r="D58" s="60"/>
      <c r="E58" s="50">
        <f>COUNTIF($F$12:$F$50,"YẾU")</f>
        <v>3</v>
      </c>
      <c r="F58" s="105">
        <f t="shared" si="4"/>
        <v>7.7</v>
      </c>
      <c r="G58" s="50">
        <f>COUNTIF($H$12:$H$50,"YẾU")</f>
        <v>3</v>
      </c>
      <c r="H58" s="105">
        <f t="shared" si="5"/>
        <v>7.7</v>
      </c>
      <c r="I58" s="20"/>
    </row>
    <row r="59" spans="1:9" ht="24.95" customHeight="1" thickBot="1" x14ac:dyDescent="0.3">
      <c r="C59" s="35" t="s">
        <v>34</v>
      </c>
      <c r="D59" s="29"/>
      <c r="E59" s="108">
        <f>COUNTIF($F$12:$F$50,"Không xếp loại")</f>
        <v>0</v>
      </c>
      <c r="F59" s="73">
        <f t="shared" si="4"/>
        <v>0</v>
      </c>
      <c r="G59" s="108">
        <f>COUNTIF($H$12:$H$50,"Không xếp loại")</f>
        <v>0</v>
      </c>
      <c r="H59" s="73">
        <f t="shared" si="5"/>
        <v>0</v>
      </c>
      <c r="I59" s="24"/>
    </row>
    <row r="60" spans="1:9" ht="12" customHeight="1" x14ac:dyDescent="0.25">
      <c r="C60" s="25"/>
      <c r="D60" s="25"/>
    </row>
    <row r="61" spans="1:9" ht="18" customHeight="1" x14ac:dyDescent="0.25">
      <c r="E61" s="92" t="s">
        <v>32</v>
      </c>
      <c r="F61" s="92"/>
      <c r="G61" s="92"/>
      <c r="H61" s="92"/>
      <c r="I61" s="92"/>
    </row>
    <row r="62" spans="1:9" ht="18" customHeight="1" x14ac:dyDescent="0.25">
      <c r="A62" s="76" t="s">
        <v>11</v>
      </c>
      <c r="B62" s="76"/>
      <c r="C62" s="76"/>
      <c r="D62" s="76" t="s">
        <v>10</v>
      </c>
      <c r="E62" s="76"/>
      <c r="F62" s="76"/>
      <c r="G62" s="76"/>
      <c r="H62" s="76" t="s">
        <v>26</v>
      </c>
      <c r="I62" s="76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62:C62"/>
    <mergeCell ref="D62:G62"/>
    <mergeCell ref="H62:I62"/>
    <mergeCell ref="C51:I51"/>
    <mergeCell ref="C52:C53"/>
    <mergeCell ref="E52:F52"/>
    <mergeCell ref="G52:H52"/>
    <mergeCell ref="I52:I53"/>
    <mergeCell ref="E61:I6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7</vt:i4>
      </vt:variant>
    </vt:vector>
  </HeadingPairs>
  <TitlesOfParts>
    <vt:vector size="21" baseType="lpstr">
      <vt:lpstr>Sheet1</vt:lpstr>
      <vt:lpstr>2017CĐ</vt:lpstr>
      <vt:lpstr>Mẩu</vt:lpstr>
      <vt:lpstr>17C1-ĐCN1</vt:lpstr>
      <vt:lpstr>17C1-ĐCN2</vt:lpstr>
      <vt:lpstr>17C1-ĐCN3</vt:lpstr>
      <vt:lpstr>17C1-ĐCN4</vt:lpstr>
      <vt:lpstr>17C1-ĐĐT1</vt:lpstr>
      <vt:lpstr>17C1-ĐĐT2</vt:lpstr>
      <vt:lpstr>17C1-ĐĐT3</vt:lpstr>
      <vt:lpstr>17C1-ĐĐT4</vt:lpstr>
      <vt:lpstr>17C1-CĐT1</vt:lpstr>
      <vt:lpstr>17C1-ĐTC1</vt:lpstr>
      <vt:lpstr>17C1-TĐH1</vt:lpstr>
      <vt:lpstr>'17C1-CĐT1'!Print_Titles</vt:lpstr>
      <vt:lpstr>'17C1-ĐCN1'!Print_Titles</vt:lpstr>
      <vt:lpstr>'17C1-ĐCN2'!Print_Titles</vt:lpstr>
      <vt:lpstr>'17C1-ĐCN4'!Print_Titles</vt:lpstr>
      <vt:lpstr>'17C1-ĐĐT1'!Print_Titles</vt:lpstr>
      <vt:lpstr>'17C1-ĐĐT2'!Print_Titles</vt:lpstr>
      <vt:lpstr>'17C1-TĐH1'!Print_Titles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2019-11-28T07:13:05Z</cp:lastPrinted>
  <dcterms:created xsi:type="dcterms:W3CDTF">2014-11-24T02:19:52Z</dcterms:created>
  <dcterms:modified xsi:type="dcterms:W3CDTF">2019-11-28T07:46:21Z</dcterms:modified>
</cp:coreProperties>
</file>